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5330" windowHeight="6630" activeTab="0"/>
  </bookViews>
  <sheets>
    <sheet name="Data Entry Page" sheetId="1" r:id="rId1"/>
    <sheet name="Summary Page" sheetId="2" r:id="rId2"/>
    <sheet name="Form A" sheetId="3" r:id="rId3"/>
    <sheet name="Form B" sheetId="4" r:id="rId4"/>
    <sheet name="Form C" sheetId="5" r:id="rId5"/>
    <sheet name="Informational Data" sheetId="6" r:id="rId6"/>
  </sheets>
  <definedNames>
    <definedName name="_xlnm.Print_Area" localSheetId="0">'Data Entry Page'!$A$1:$M$81</definedName>
    <definedName name="_xlnm.Print_Area" localSheetId="2">'Form A'!$A$1:$R$98</definedName>
    <definedName name="_xlnm.Print_Area" localSheetId="3">'Form B'!$A$1:$O$74</definedName>
    <definedName name="_xlnm.Print_Area" localSheetId="5">'Informational Data'!$A$1:$N$73</definedName>
    <definedName name="_xlnm.Print_Area" localSheetId="1">'Summary Page'!$A$1:$N$98</definedName>
    <definedName name="_xlnm.Print_Titles" localSheetId="2">'Form A'!$1:$10</definedName>
    <definedName name="_xlnm.Print_Titles" localSheetId="3">'Form B'!$1:$12</definedName>
  </definedNames>
  <calcPr fullCalcOnLoad="1"/>
</workbook>
</file>

<file path=xl/comments1.xml><?xml version="1.0" encoding="utf-8"?>
<comments xmlns="http://schemas.openxmlformats.org/spreadsheetml/2006/main">
  <authors>
    <author>Becky Webb</author>
  </authors>
  <commentList>
    <comment ref="J22" authorId="0">
      <text>
        <r>
          <rPr>
            <b/>
            <sz val="8"/>
            <rFont val="Tahoma"/>
            <family val="2"/>
          </rPr>
          <t xml:space="preserve">Prior Year Tax Rate Ceiling
</t>
        </r>
        <r>
          <rPr>
            <sz val="8"/>
            <rFont val="Tahoma"/>
            <family val="2"/>
          </rPr>
          <t xml:space="preserve">Enter the rate on 2014 Informational Data Page, Line F </t>
        </r>
        <r>
          <rPr>
            <u val="single"/>
            <sz val="8"/>
            <rFont val="Tahoma"/>
            <family val="2"/>
          </rPr>
          <t>from the most updated 2014 form</t>
        </r>
        <r>
          <rPr>
            <sz val="8"/>
            <rFont val="Tahoma"/>
            <family val="2"/>
          </rPr>
          <t xml:space="preserve">.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voluntary reduction, the 2015 tax rate ceiling will be based on the lower voluntarily reduced ceiling. </t>
        </r>
        <r>
          <rPr>
            <b/>
            <sz val="8"/>
            <rFont val="Tahoma"/>
            <family val="2"/>
          </rPr>
          <t>The political subdivision must use the Tax Rate Summary Page for setting its property tax rate.</t>
        </r>
        <r>
          <rPr>
            <sz val="8"/>
            <rFont val="Tahoma"/>
            <family val="2"/>
          </rPr>
          <t xml:space="preserve"> The tax rate ceiling will be based on Line F minus Line H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t>
        </r>
        <r>
          <rPr>
            <b/>
            <sz val="8"/>
            <rFont val="Tahoma"/>
            <family val="2"/>
          </rPr>
          <t xml:space="preserve">DO NOT </t>
        </r>
        <r>
          <rPr>
            <sz val="8"/>
            <rFont val="Tahoma"/>
            <family val="2"/>
          </rPr>
          <t xml:space="preserve">allow the political subdivision to increase the tax rate ceiling this year since 2015 is an odd numbered year. 
</t>
        </r>
      </text>
    </comment>
    <comment ref="J24" authorId="0">
      <text>
        <r>
          <rPr>
            <b/>
            <sz val="8"/>
            <rFont val="Tahoma"/>
            <family val="2"/>
          </rPr>
          <t xml:space="preserve">Maximum Authorized Levy
</t>
        </r>
        <r>
          <rPr>
            <sz val="8"/>
            <rFont val="Tahoma"/>
            <family val="2"/>
          </rPr>
          <t xml:space="preserve">Enter the rate allowed by the most recent voter approved increase, if there was a voter approved increase since 1984. 
Prior Year Summary Page, Line E (if no election) or Form B, Line 15 for a current year election.
This is a revision to the calculation process due to a definition change of the maximum authorized levy which was revised  in SB 711 passed in 2008.  
Previously the maximum authorized levy was the greater of the rate in effect in 1984 or the most recent voter approved increase.
</t>
        </r>
      </text>
    </comment>
    <comment ref="E4" authorId="0">
      <text>
        <r>
          <rPr>
            <b/>
            <sz val="8"/>
            <rFont val="Tahoma"/>
            <family val="2"/>
          </rPr>
          <t xml:space="preserve">Political Subdivision Code
</t>
        </r>
        <r>
          <rPr>
            <sz val="8"/>
            <rFont val="Tahoma"/>
            <family val="2"/>
          </rPr>
          <t>Can be found on previous years' tax rate forms and certification letters.  
The first two 2 digits indicate type of political subdivision, the middle 3 digits indicate the primary county, and the last 4 digits indicate the sequencing.</t>
        </r>
      </text>
    </comment>
    <comment ref="E7" authorId="0">
      <text>
        <r>
          <rPr>
            <b/>
            <sz val="8"/>
            <rFont val="Tahoma"/>
            <family val="2"/>
          </rPr>
          <t xml:space="preserve">Levy Purpose
</t>
        </r>
        <r>
          <rPr>
            <sz val="8"/>
            <rFont val="Tahoma"/>
            <family val="2"/>
          </rPr>
          <t>Can be found on previous years' tax rate forms and certification letters.</t>
        </r>
      </text>
    </comment>
    <comment ref="E28" authorId="0">
      <text>
        <r>
          <rPr>
            <b/>
            <sz val="8"/>
            <rFont val="Tahoma"/>
            <family val="2"/>
          </rPr>
          <t xml:space="preserve">Real Estate
Current Year Assessed Valuation
</t>
        </r>
        <r>
          <rPr>
            <sz val="8"/>
            <rFont val="Tahoma"/>
            <family val="2"/>
          </rPr>
          <t xml:space="preserve">Include the current (2015) state and locally assessed valuation obtained from the County Clerk, County Assessor, or comparable office.  The assessed valuation entered on the questionnaire should be </t>
        </r>
        <r>
          <rPr>
            <u val="single"/>
            <sz val="8"/>
            <rFont val="Tahoma"/>
            <family val="2"/>
          </rPr>
          <t>finalized by the local board of equalization</t>
        </r>
        <r>
          <rPr>
            <sz val="8"/>
            <rFont val="Tahoma"/>
            <family val="2"/>
          </rPr>
          <t>.</t>
        </r>
        <r>
          <rPr>
            <sz val="8"/>
            <rFont val="Tahoma"/>
            <family val="2"/>
          </rPr>
          <t xml:space="preserve">
This includes residential real estate, commercial real estate, agricultural real estate, and both locally and state assessed rail road and utilities.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text>
    </comment>
    <comment ref="G28" authorId="0">
      <text>
        <r>
          <rPr>
            <b/>
            <sz val="8"/>
            <rFont val="Tahoma"/>
            <family val="2"/>
          </rPr>
          <t xml:space="preserve">Personal Property 
Current Year Assessed Valuation
</t>
        </r>
        <r>
          <rPr>
            <sz val="8"/>
            <rFont val="Tahoma"/>
            <family val="2"/>
          </rPr>
          <t xml:space="preserve">Include the current (2015) state and locally assessed valuation for personal property obtained from the County Clerk, County Assessor, or comparable office.  The assessed valuation entered on the questionnaire should be </t>
        </r>
        <r>
          <rPr>
            <u val="single"/>
            <sz val="8"/>
            <rFont val="Tahoma"/>
            <family val="2"/>
          </rPr>
          <t>finalized by the local board of equalization</t>
        </r>
        <r>
          <rPr>
            <sz val="8"/>
            <rFont val="Tahoma"/>
            <family val="2"/>
          </rPr>
          <t>.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t>
        </r>
        <r>
          <rPr>
            <sz val="8"/>
            <rFont val="Tahoma"/>
            <family val="2"/>
          </rPr>
          <t xml:space="preserve">
</t>
        </r>
        <r>
          <rPr>
            <b/>
            <sz val="8"/>
            <rFont val="Tahoma"/>
            <family val="2"/>
          </rPr>
          <t>If a political subdivision does not tax personal property, enter zero on this line.</t>
        </r>
      </text>
    </comment>
    <comment ref="E30" authorId="0">
      <text>
        <r>
          <rPr>
            <b/>
            <sz val="8"/>
            <rFont val="Tahoma"/>
            <family val="2"/>
          </rPr>
          <t xml:space="preserve">Real Estate 
New Construction &amp; Improvements
</t>
        </r>
        <r>
          <rPr>
            <sz val="8"/>
            <rFont val="Tahoma"/>
            <family val="2"/>
          </rPr>
          <t xml:space="preserve">Include new construction and improvements obtained from the County Clerk, County Assessor, or comparable office for residential real estate, commercial real estate, and agricultural real estate.
</t>
        </r>
      </text>
    </comment>
    <comment ref="G30" authorId="0">
      <text>
        <r>
          <rPr>
            <b/>
            <sz val="8"/>
            <rFont val="Tahoma"/>
            <family val="2"/>
          </rPr>
          <t xml:space="preserve">Personal Property 
New Construction &amp; Improvements
</t>
        </r>
        <r>
          <rPr>
            <sz val="8"/>
            <rFont val="Tahoma"/>
            <family val="2"/>
          </rPr>
          <t>This is NOT a data entry item.  The State Auditor's Office will calculate the New Construction &amp; Improvements for Personal Property based on the Current Year Personal Property and the Prior Year Personal Property data entered.</t>
        </r>
        <r>
          <rPr>
            <b/>
            <sz val="8"/>
            <rFont val="Tahoma"/>
            <family val="2"/>
          </rPr>
          <t xml:space="preserve">
</t>
        </r>
        <r>
          <rPr>
            <sz val="8"/>
            <rFont val="Tahoma"/>
            <family val="2"/>
          </rPr>
          <t xml:space="preserve">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E6" authorId="0">
      <text>
        <r>
          <rPr>
            <b/>
            <sz val="8"/>
            <rFont val="Tahoma"/>
            <family val="2"/>
          </rPr>
          <t xml:space="preserve">Political Subdivision Name
</t>
        </r>
        <r>
          <rPr>
            <sz val="8"/>
            <rFont val="Tahoma"/>
            <family val="2"/>
          </rPr>
          <t>Can be found on previous years' tax rate forms and certification letters.</t>
        </r>
      </text>
    </comment>
    <comment ref="E32" authorId="0">
      <text>
        <r>
          <rPr>
            <b/>
            <sz val="8"/>
            <rFont val="Tahoma"/>
            <family val="2"/>
          </rPr>
          <t>Real Estate
Newly Added Territory</t>
        </r>
        <r>
          <rPr>
            <sz val="8"/>
            <rFont val="Tahoma"/>
            <family val="2"/>
          </rPr>
          <t xml:space="preserve">
Enter the assessed valuation of the real taxable property that was newly added (annexed).  This includes property that was not in the prior year's assessed valuation, but is in the current year's assessed valuation that is not already included in New Construction &amp; Improvements.</t>
        </r>
        <r>
          <rPr>
            <sz val="8"/>
            <rFont val="Tahoma"/>
            <family val="2"/>
          </rPr>
          <t xml:space="preserve">
May be obtained from the County Clerk or County Assessor.</t>
        </r>
      </text>
    </comment>
    <comment ref="G32" authorId="0">
      <text>
        <r>
          <rPr>
            <b/>
            <sz val="8"/>
            <rFont val="Tahoma"/>
            <family val="2"/>
          </rPr>
          <t xml:space="preserve">Personal Property
Newly Added Territory
</t>
        </r>
        <r>
          <rPr>
            <sz val="8"/>
            <rFont val="Tahoma"/>
            <family val="2"/>
          </rPr>
          <t>Enter the assessed valuation of the personal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t>
        </r>
        <r>
          <rPr>
            <sz val="8"/>
            <rFont val="Tahoma"/>
            <family val="2"/>
          </rPr>
          <t xml:space="preserve">
</t>
        </r>
        <r>
          <rPr>
            <b/>
            <sz val="8"/>
            <rFont val="Tahoma"/>
            <family val="2"/>
          </rPr>
          <t>If a political subdivision does not tax personal property, enter zero on this line.</t>
        </r>
      </text>
    </comment>
    <comment ref="E34" authorId="0">
      <text>
        <r>
          <rPr>
            <b/>
            <sz val="8"/>
            <rFont val="Tahoma"/>
            <family val="2"/>
          </rPr>
          <t>Real Estate 
Prior Year Assessed Valuation</t>
        </r>
        <r>
          <rPr>
            <sz val="8"/>
            <rFont val="Tahoma"/>
            <family val="2"/>
          </rPr>
          <t xml:space="preserve">
Include prior year (2014) state and locally assessed valuation obtained from the County Clerk, County Assessor, or comparable office.
This includes residential real estate, commercial real estate, agricultural real estate, and both locally and state assessed rail road and utilities.
Note:  If this is different than the amount on the 2014 Form A, Line 1, then revise the 2014 tax rate form to re-calculate the 2014 tax rate ceiling.  Enter the revised 2014 tax rate ceiling on the 2015 Tax Rate Summary Page, Line A.</t>
        </r>
      </text>
    </comment>
    <comment ref="G34" authorId="0">
      <text>
        <r>
          <rPr>
            <b/>
            <sz val="8"/>
            <rFont val="Tahoma"/>
            <family val="2"/>
          </rPr>
          <t xml:space="preserve">Personal Property
Prior Year Assessed Valuation
</t>
        </r>
        <r>
          <rPr>
            <sz val="8"/>
            <rFont val="Tahoma"/>
            <family val="2"/>
          </rPr>
          <t>Include prior year (2014) state and locally assessed valuation obtained from the County Clerk, County Assessor, or comparable office.
Note:  If this is different than the amount on the 2014 Form A, Line 1, then revise the 2014 tax rate form to re-calculate the 2014 tax rate ceiling.  Enter the revised 2014 tax rate ceiling on the 2015 Tax Rate Summary Page, Line A.</t>
        </r>
        <r>
          <rPr>
            <sz val="8"/>
            <rFont val="Tahoma"/>
            <family val="2"/>
          </rPr>
          <t xml:space="preserve">
</t>
        </r>
        <r>
          <rPr>
            <b/>
            <sz val="8"/>
            <rFont val="Tahoma"/>
            <family val="2"/>
          </rPr>
          <t>If a political subdivision does not tax personal property, enter zero on this line.</t>
        </r>
      </text>
    </comment>
    <comment ref="E36" authorId="0">
      <text>
        <r>
          <rPr>
            <b/>
            <sz val="8"/>
            <rFont val="Tahoma"/>
            <family val="2"/>
          </rPr>
          <t xml:space="preserve">Real Estate
Newly Separated Territory
</t>
        </r>
        <r>
          <rPr>
            <sz val="8"/>
            <rFont val="Tahoma"/>
            <family val="2"/>
          </rPr>
          <t>Enter the assessed valuation of real taxable property that was separated (de-annexed) from the political subdivision.  This includes property that was included in the prior year's assessed valuation, but is not in the current year's assessed valuation.
May be obtained from the County Clerk or County Assessor.</t>
        </r>
        <r>
          <rPr>
            <sz val="8"/>
            <rFont val="Tahoma"/>
            <family val="2"/>
          </rPr>
          <t xml:space="preserve">
</t>
        </r>
      </text>
    </comment>
    <comment ref="G36" authorId="0">
      <text>
        <r>
          <rPr>
            <b/>
            <sz val="8"/>
            <rFont val="Tahoma"/>
            <family val="2"/>
          </rPr>
          <t>Personal Property
Newly Separated Territory</t>
        </r>
        <r>
          <rPr>
            <sz val="8"/>
            <rFont val="Tahoma"/>
            <family val="2"/>
          </rPr>
          <t xml:space="preserve">
Enter the assessed valuation of personal taxable property that was separated (de-annexed) from the political subdivision.  This includes property that was included in the prior year's assessed valuation, but is not in the current year's assessed valuation.
May be obtained from the County Clerk or County Assessor.
</t>
        </r>
        <r>
          <rPr>
            <b/>
            <sz val="8"/>
            <rFont val="Tahoma"/>
            <family val="2"/>
          </rPr>
          <t>If a political subdivision does not tax personal property, enter zero on this line.</t>
        </r>
        <r>
          <rPr>
            <sz val="8"/>
            <rFont val="Tahoma"/>
            <family val="2"/>
          </rPr>
          <t xml:space="preserve">
</t>
        </r>
      </text>
    </comment>
    <comment ref="E38" authorId="0">
      <text>
        <r>
          <rPr>
            <b/>
            <sz val="8"/>
            <rFont val="Tahoma"/>
            <family val="2"/>
          </rPr>
          <t>Real Estate
Property Changed from Local to State Assessed</t>
        </r>
        <r>
          <rPr>
            <sz val="8"/>
            <rFont val="Tahoma"/>
            <family val="2"/>
          </rPr>
          <t xml:space="preserve">
Enter the assessed valuation of real property that was locally assessed in the prior year, but assessed by the State Tax Commission in the current year.  This value would be the value of the property in the prior year.
</t>
        </r>
      </text>
    </comment>
    <comment ref="G38" authorId="0">
      <text>
        <r>
          <rPr>
            <b/>
            <sz val="8"/>
            <rFont val="Tahoma"/>
            <family val="2"/>
          </rPr>
          <t xml:space="preserve">Personal Property
Property Changed from Local to State Assessed
</t>
        </r>
        <r>
          <rPr>
            <sz val="8"/>
            <rFont val="Tahoma"/>
            <family val="2"/>
          </rPr>
          <t xml:space="preserve">Enter the assessed valuation of real property that was locally assessed in the prior year, but assessed by the State Tax Commission in the current year.  This value would be the value of the property in the prior year.
</t>
        </r>
        <r>
          <rPr>
            <sz val="8"/>
            <rFont val="Tahoma"/>
            <family val="2"/>
          </rPr>
          <t xml:space="preserve">
</t>
        </r>
        <r>
          <rPr>
            <b/>
            <sz val="8"/>
            <rFont val="Tahoma"/>
            <family val="2"/>
          </rPr>
          <t xml:space="preserve">If a political subdivision does not tax personal property, enter zero on this line.
</t>
        </r>
      </text>
    </comment>
    <comment ref="E42" authorId="0">
      <text>
        <r>
          <rPr>
            <b/>
            <sz val="8"/>
            <rFont val="Tahoma"/>
            <family val="2"/>
          </rPr>
          <t xml:space="preserve">Date of Election
</t>
        </r>
        <r>
          <rPr>
            <sz val="8"/>
            <rFont val="Tahoma"/>
            <family val="2"/>
          </rPr>
          <t>Enter the date of the election at which the new or increased tax was approved by voters since the 2014 tax rate was set.</t>
        </r>
        <r>
          <rPr>
            <sz val="8"/>
            <rFont val="Tahoma"/>
            <family val="2"/>
          </rPr>
          <t xml:space="preserve">
</t>
        </r>
      </text>
    </comment>
    <comment ref="E44" authorId="0">
      <text>
        <r>
          <rPr>
            <b/>
            <sz val="8"/>
            <rFont val="Tahoma"/>
            <family val="2"/>
          </rPr>
          <t xml:space="preserve">Is this Election Increasing an Existing Rate?
</t>
        </r>
        <r>
          <rPr>
            <sz val="8"/>
            <rFont val="Tahoma"/>
            <family val="2"/>
          </rPr>
          <t xml:space="preserve">If this is a New Rate or a Rate to Renew an Expired Levy, Answer "No".  Also, Enter "No" if an expiration date is entered.
Otherwise, if the election increases a tax rate levied in the prior year, Answer "Yes".
</t>
        </r>
        <r>
          <rPr>
            <sz val="8"/>
            <rFont val="Tahoma"/>
            <family val="2"/>
          </rPr>
          <t xml:space="preserve">
</t>
        </r>
      </text>
    </comment>
    <comment ref="J48" authorId="0">
      <text>
        <r>
          <rPr>
            <b/>
            <sz val="8"/>
            <rFont val="Tahoma"/>
            <family val="2"/>
          </rPr>
          <t xml:space="preserve">Expiration Date
</t>
        </r>
        <r>
          <rPr>
            <sz val="8"/>
            <rFont val="Tahoma"/>
            <family val="2"/>
          </rPr>
          <t>Enter the last year the voter approved rate will be in effect, if the rate was voted for a limited time.  
Use this line only if the ballot includes a sunset clause.</t>
        </r>
        <r>
          <rPr>
            <sz val="8"/>
            <rFont val="Tahoma"/>
            <family val="2"/>
          </rPr>
          <t xml:space="preserve">
</t>
        </r>
      </text>
    </comment>
    <comment ref="E47" authorId="0">
      <text>
        <r>
          <rPr>
            <b/>
            <sz val="8"/>
            <rFont val="Tahoma"/>
            <family val="2"/>
          </rPr>
          <t xml:space="preserve">Amount of Increase (an "increase of")
</t>
        </r>
        <r>
          <rPr>
            <sz val="8"/>
            <rFont val="Tahoma"/>
            <family val="2"/>
          </rPr>
          <t>Enter the amount the voters approved to increase the tax rate by.  Example if there was ten cent increase approved then enter 0.1000.</t>
        </r>
      </text>
    </comment>
    <comment ref="E49" authorId="0">
      <text>
        <r>
          <rPr>
            <b/>
            <sz val="8"/>
            <rFont val="Tahoma"/>
            <family val="2"/>
          </rPr>
          <t xml:space="preserve">Stated Rate Approved (an "increase to")
</t>
        </r>
        <r>
          <rPr>
            <sz val="8"/>
            <rFont val="Tahoma"/>
            <family val="2"/>
          </rPr>
          <t>Enter the rate approved by the voters to increase the tax rate to.  Example if the tax rate is increased to twenty five cents then enter 0.2500.</t>
        </r>
        <r>
          <rPr>
            <sz val="8"/>
            <rFont val="Tahoma"/>
            <family val="2"/>
          </rPr>
          <t xml:space="preserve">
</t>
        </r>
      </text>
    </comment>
    <comment ref="J43"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r>
          <rPr>
            <sz val="8"/>
            <rFont val="Tahoma"/>
            <family val="2"/>
          </rPr>
          <t xml:space="preserve">
</t>
        </r>
      </text>
    </comment>
    <comment ref="J44"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52" authorId="0">
      <text>
        <r>
          <rPr>
            <b/>
            <sz val="8"/>
            <rFont val="Tahoma"/>
            <family val="2"/>
          </rPr>
          <t>Ballot Language Approved:</t>
        </r>
        <r>
          <rPr>
            <sz val="8"/>
            <rFont val="Tahoma"/>
            <family val="2"/>
          </rPr>
          <t xml:space="preserve">
Either type in the ballot language approved by the voters or attach a hard copy sample to be reviewed.
</t>
        </r>
        <r>
          <rPr>
            <sz val="8"/>
            <rFont val="Tahoma"/>
            <family val="2"/>
          </rPr>
          <t xml:space="preserve">
Attach a sample ballot or state the proposition posed to the voters exactly as it appeared on the ballot.
</t>
        </r>
      </text>
    </comment>
    <comment ref="J61" authorId="0">
      <text>
        <r>
          <rPr>
            <b/>
            <sz val="8"/>
            <rFont val="Tahoma"/>
            <family val="2"/>
          </rPr>
          <t xml:space="preserve">Debt Service
Next Calendar Year's Principal &amp; Interest Payments
</t>
        </r>
        <r>
          <rPr>
            <sz val="8"/>
            <rFont val="Tahoma"/>
            <family val="2"/>
          </rPr>
          <t>Use January 2016 to December 2016 payments to complete the 2015 Debt Service Worksheet.  
Include the principal and interest payments due on outstanding general obligation bond issues plus anticipated fee of any transfer agent or paying agent due during 2016.</t>
        </r>
      </text>
    </comment>
    <comment ref="J63"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r>
          <rPr>
            <sz val="8"/>
            <rFont val="Tahoma"/>
            <family val="2"/>
          </rPr>
          <t xml:space="preserve">
</t>
        </r>
      </text>
    </comment>
    <comment ref="J65" authorId="0">
      <text>
        <r>
          <rPr>
            <b/>
            <sz val="8"/>
            <rFont val="Tahoma"/>
            <family val="2"/>
          </rPr>
          <t>Debt Service
Reasonable Reserve</t>
        </r>
        <r>
          <rPr>
            <sz val="8"/>
            <rFont val="Tahoma"/>
            <family val="2"/>
          </rPr>
          <t xml:space="preserve">
Use January 2017 to December 2017 payments to complete the 2015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t>
        </r>
        <r>
          <rPr>
            <sz val="8"/>
            <rFont val="Tahoma"/>
            <family val="2"/>
          </rPr>
          <t xml:space="preserve">
</t>
        </r>
      </text>
    </comment>
    <comment ref="J67" authorId="0">
      <text>
        <r>
          <rPr>
            <b/>
            <sz val="8"/>
            <rFont val="Tahoma"/>
            <family val="2"/>
          </rPr>
          <t>Debt Service
Anticipated Balance at the End of the Current Calendar Year</t>
        </r>
        <r>
          <rPr>
            <sz val="8"/>
            <rFont val="Tahoma"/>
            <family val="2"/>
          </rPr>
          <t xml:space="preserve">
Show the anticipated bank or fund balance at December 31, 2014.
This will equal the current balance minus the amount of any principal or interest payments due before December 31, 2015 plus any investment earnings earned before December 31, 2015.
</t>
        </r>
        <r>
          <rPr>
            <b/>
            <sz val="8"/>
            <rFont val="Tahoma"/>
            <family val="2"/>
          </rPr>
          <t>DO NOT ADD THE ANTICIPATED COLLECTIONS OF THIS TAX INTO THIS LINE ITEM.</t>
        </r>
        <r>
          <rPr>
            <sz val="8"/>
            <rFont val="Tahoma"/>
            <family val="2"/>
          </rPr>
          <t xml:space="preserve">
</t>
        </r>
      </text>
    </comment>
    <comment ref="E69"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text>
    </comment>
    <comment ref="A76" authorId="0">
      <text>
        <r>
          <rPr>
            <b/>
            <sz val="8"/>
            <rFont val="Tahoma"/>
            <family val="2"/>
          </rPr>
          <t>Signature</t>
        </r>
        <r>
          <rPr>
            <sz val="8"/>
            <rFont val="Tahoma"/>
            <family val="2"/>
          </rPr>
          <t xml:space="preserve">
Please print off this form and sign the hard copy to submit to the County Clerk(s).
</t>
        </r>
      </text>
    </comment>
    <comment ref="E76" authorId="0">
      <text>
        <r>
          <rPr>
            <b/>
            <sz val="8"/>
            <rFont val="Tahoma"/>
            <family val="2"/>
          </rPr>
          <t>Printed Name</t>
        </r>
        <r>
          <rPr>
            <sz val="8"/>
            <rFont val="Tahoma"/>
            <family val="2"/>
          </rPr>
          <t xml:space="preserve">
Please type in the name of who ever signs this form.</t>
        </r>
        <r>
          <rPr>
            <sz val="8"/>
            <rFont val="Tahoma"/>
            <family val="2"/>
          </rPr>
          <t xml:space="preserve">
</t>
        </r>
      </text>
    </comment>
    <comment ref="A79" authorId="0">
      <text>
        <r>
          <rPr>
            <b/>
            <sz val="8"/>
            <rFont val="Tahoma"/>
            <family val="2"/>
          </rPr>
          <t>Office or Position</t>
        </r>
        <r>
          <rPr>
            <sz val="8"/>
            <rFont val="Tahoma"/>
            <family val="2"/>
          </rPr>
          <t xml:space="preserve">
Please type in the Office or Position of the person signing this form.
</t>
        </r>
        <r>
          <rPr>
            <sz val="8"/>
            <rFont val="Tahoma"/>
            <family val="2"/>
          </rPr>
          <t xml:space="preserve">
</t>
        </r>
      </text>
    </comment>
    <comment ref="E79" authorId="0">
      <text>
        <r>
          <rPr>
            <b/>
            <sz val="8"/>
            <rFont val="Tahoma"/>
            <family val="2"/>
          </rPr>
          <t>Date</t>
        </r>
        <r>
          <rPr>
            <sz val="8"/>
            <rFont val="Tahoma"/>
            <family val="2"/>
          </rPr>
          <t xml:space="preserve">
Enter the date signed.</t>
        </r>
        <r>
          <rPr>
            <sz val="8"/>
            <rFont val="Tahoma"/>
            <family val="2"/>
          </rPr>
          <t xml:space="preserve">
</t>
        </r>
      </text>
    </comment>
    <comment ref="G79" authorId="0">
      <text>
        <r>
          <rPr>
            <b/>
            <sz val="8"/>
            <rFont val="Tahoma"/>
            <family val="2"/>
          </rPr>
          <t xml:space="preserve">Telephone
</t>
        </r>
        <r>
          <rPr>
            <sz val="8"/>
            <rFont val="Tahoma"/>
            <family val="2"/>
          </rPr>
          <t>Enter the phone number to use in case we have questions with your form.</t>
        </r>
        <r>
          <rPr>
            <sz val="8"/>
            <rFont val="Tahoma"/>
            <family val="2"/>
          </rPr>
          <t xml:space="preserve">
</t>
        </r>
      </text>
    </comment>
    <comment ref="G69"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text>
    </comment>
    <comment ref="J69"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r>
          <rPr>
            <sz val="8"/>
            <rFont val="Tahoma"/>
            <family val="2"/>
          </rPr>
          <t xml:space="preserve">
</t>
        </r>
      </text>
    </comment>
    <comment ref="L24" authorId="0">
      <text>
        <r>
          <rPr>
            <b/>
            <sz val="8"/>
            <rFont val="Tahoma"/>
            <family val="2"/>
          </rPr>
          <t xml:space="preserve">Maximum Authorized Levy
</t>
        </r>
        <r>
          <rPr>
            <sz val="8"/>
            <rFont val="Tahoma"/>
            <family val="2"/>
          </rPr>
          <t xml:space="preserve">Enter the rate allowed by the most recent voter approved increase, if there was a voter approved increase since 1984. 
Prior Year Summary Page, Line E (if no election) or Form B, Line 15 for a current year election.
This is a revision to the calculation process due to a definition change of the maximum authorized levy which was revised  in SB 711 passed in 2008.  
Previously the maximum authorized levy was the greater of the rate in effect in 1984 or the most recent voter approved increase.
</t>
        </r>
      </text>
    </comment>
    <comment ref="L22" authorId="0">
      <text>
        <r>
          <rPr>
            <b/>
            <sz val="8"/>
            <rFont val="Tahoma"/>
            <family val="2"/>
          </rPr>
          <t xml:space="preserve">Prior Year Tax Rate Ceiling
</t>
        </r>
        <r>
          <rPr>
            <sz val="8"/>
            <rFont val="Tahoma"/>
            <family val="2"/>
          </rPr>
          <t xml:space="preserve">Enter the rate on 2014 Tax Rate Summary Page, Line F minus Line H </t>
        </r>
        <r>
          <rPr>
            <u val="single"/>
            <sz val="8"/>
            <rFont val="Tahoma"/>
            <family val="2"/>
          </rPr>
          <t>from the most updated 2014 form</t>
        </r>
        <r>
          <rPr>
            <sz val="8"/>
            <rFont val="Tahoma"/>
            <family val="2"/>
          </rPr>
          <t xml:space="preserve">.  
This number is revised as changes or updates are made to the 2014 data.
</t>
        </r>
        <r>
          <rPr>
            <b/>
            <sz val="8"/>
            <rFont val="Tahoma"/>
            <family val="2"/>
          </rPr>
          <t>Additional Explanation:</t>
        </r>
        <r>
          <rPr>
            <sz val="8"/>
            <rFont val="Tahoma"/>
            <family val="2"/>
          </rPr>
          <t xml:space="preserve">
For those political subdivisions that voluntarily reduced their tax rate in an even numbered year but did not revert back to the tax rate ceiling without voluntary reduction, the 2015 tax rate ceiling will be based on the lower voluntarily reduced ceiling. </t>
        </r>
        <r>
          <rPr>
            <b/>
            <sz val="8"/>
            <rFont val="Tahoma"/>
            <family val="2"/>
          </rPr>
          <t>The political subdivision must use the Tax Rate Summary Page for setting its property tax rate.</t>
        </r>
        <r>
          <rPr>
            <sz val="8"/>
            <rFont val="Tahoma"/>
            <family val="2"/>
          </rPr>
          <t xml:space="preserve"> The tax rate ceiling will be based on Line F minus Line H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t>
        </r>
        <r>
          <rPr>
            <b/>
            <sz val="8"/>
            <rFont val="Tahoma"/>
            <family val="2"/>
          </rPr>
          <t xml:space="preserve">DO NOT </t>
        </r>
        <r>
          <rPr>
            <sz val="8"/>
            <rFont val="Tahoma"/>
            <family val="2"/>
          </rPr>
          <t xml:space="preserve">allow the political subdivision to increase the tax rate ceiling this year since 2015 is an odd numbered year. 
</t>
        </r>
      </text>
    </comment>
  </commentList>
</comments>
</file>

<file path=xl/comments2.xml><?xml version="1.0" encoding="utf-8"?>
<comments xmlns="http://schemas.openxmlformats.org/spreadsheetml/2006/main">
  <authors>
    <author>Becky Webb</author>
  </authors>
  <commentList>
    <comment ref="A5" authorId="0">
      <text>
        <r>
          <rPr>
            <b/>
            <sz val="8"/>
            <rFont val="Tahoma"/>
            <family val="2"/>
          </rPr>
          <t xml:space="preserve">Name of Political Subdivision
</t>
        </r>
        <r>
          <rPr>
            <sz val="8"/>
            <rFont val="Tahoma"/>
            <family val="2"/>
          </rPr>
          <t xml:space="preserve">Entered on the Data Entry Page.
Can be found on previous years' tax rate forms and certification letters.
</t>
        </r>
        <r>
          <rPr>
            <sz val="8"/>
            <rFont val="Tahoma"/>
            <family val="2"/>
          </rPr>
          <t xml:space="preserve">
</t>
        </r>
      </text>
    </comment>
    <comment ref="F5" authorId="0">
      <text>
        <r>
          <rPr>
            <b/>
            <sz val="8"/>
            <rFont val="Tahoma"/>
            <family val="2"/>
          </rPr>
          <t>Political Subdivision Code</t>
        </r>
        <r>
          <rPr>
            <sz val="8"/>
            <rFont val="Tahoma"/>
            <family val="2"/>
          </rPr>
          <t xml:space="preserve">
Entered on the Data Entry Page.</t>
        </r>
        <r>
          <rPr>
            <sz val="8"/>
            <rFont val="Tahoma"/>
            <family val="2"/>
          </rPr>
          <t xml:space="preserve">
Can be found on previous years' tax rate forms and certification letters.  
The first 2 digits indicate type of political subdivision, the middle 3 digits indicate the primary county, and the last 4 digits indicate the sequencing.</t>
        </r>
      </text>
    </comment>
    <comment ref="I5" authorId="0">
      <text>
        <r>
          <rPr>
            <b/>
            <sz val="8"/>
            <rFont val="Tahoma"/>
            <family val="2"/>
          </rPr>
          <t>Purpose of Levy</t>
        </r>
        <r>
          <rPr>
            <sz val="8"/>
            <rFont val="Tahoma"/>
            <family val="2"/>
          </rPr>
          <t xml:space="preserve">
Entered on the Data Entry Page.
</t>
        </r>
        <r>
          <rPr>
            <sz val="8"/>
            <rFont val="Tahoma"/>
            <family val="2"/>
          </rPr>
          <t xml:space="preserve">
Can be found on previous years' tax rate forms and certification letters.</t>
        </r>
      </text>
    </comment>
    <comment ref="M34"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t>
        </r>
        <r>
          <rPr>
            <sz val="8"/>
            <rFont val="Tahoma"/>
            <family val="2"/>
          </rPr>
          <t xml:space="preserve">
</t>
        </r>
      </text>
    </comment>
    <comment ref="M43"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G55" authorId="0">
      <text>
        <r>
          <rPr>
            <b/>
            <sz val="8"/>
            <rFont val="Tahoma"/>
            <family val="2"/>
          </rPr>
          <t xml:space="preserve">Name of Political Subdivision
</t>
        </r>
        <r>
          <rPr>
            <sz val="8"/>
            <rFont val="Tahoma"/>
            <family val="2"/>
          </rPr>
          <t xml:space="preserve">Entered on the Data Entry Page.
Can be found on previous years' tax rate forms and certification letters.
</t>
        </r>
        <r>
          <rPr>
            <sz val="8"/>
            <rFont val="Tahoma"/>
            <family val="2"/>
          </rPr>
          <t xml:space="preserve">
</t>
        </r>
      </text>
    </comment>
    <comment ref="A60" authorId="0">
      <text>
        <r>
          <rPr>
            <b/>
            <sz val="8"/>
            <rFont val="Tahoma"/>
            <family val="2"/>
          </rPr>
          <t>Date</t>
        </r>
        <r>
          <rPr>
            <sz val="8"/>
            <rFont val="Tahoma"/>
            <family val="2"/>
          </rPr>
          <t xml:space="preserve">
Enter the Date signed.
</t>
        </r>
        <r>
          <rPr>
            <sz val="8"/>
            <rFont val="Tahoma"/>
            <family val="2"/>
          </rPr>
          <t xml:space="preserve">
</t>
        </r>
      </text>
    </comment>
    <comment ref="D60"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H60" authorId="0">
      <text>
        <r>
          <rPr>
            <b/>
            <sz val="8"/>
            <rFont val="Tahoma"/>
            <family val="2"/>
          </rPr>
          <t>Printed Name</t>
        </r>
        <r>
          <rPr>
            <sz val="8"/>
            <rFont val="Tahoma"/>
            <family val="2"/>
          </rPr>
          <t xml:space="preserve">
Please type in the name of who ever signs this form.
</t>
        </r>
        <r>
          <rPr>
            <sz val="8"/>
            <rFont val="Tahoma"/>
            <family val="2"/>
          </rPr>
          <t xml:space="preserve">
</t>
        </r>
      </text>
    </comment>
    <comment ref="D55" authorId="0">
      <text>
        <r>
          <rPr>
            <b/>
            <sz val="8"/>
            <rFont val="Tahoma"/>
            <family val="2"/>
          </rPr>
          <t xml:space="preserve">Office or Position of Signer
</t>
        </r>
        <r>
          <rPr>
            <sz val="8"/>
            <rFont val="Tahoma"/>
            <family val="2"/>
          </rPr>
          <t>Please type in the Office or Position of the person signing this form.</t>
        </r>
      </text>
    </comment>
    <comment ref="D56" authorId="0">
      <text>
        <r>
          <rPr>
            <b/>
            <sz val="8"/>
            <rFont val="Tahoma"/>
            <family val="2"/>
          </rPr>
          <t xml:space="preserve">County or Counties
</t>
        </r>
        <r>
          <rPr>
            <sz val="8"/>
            <rFont val="Tahoma"/>
            <family val="2"/>
          </rPr>
          <t xml:space="preserve">List all the Counties the political subdivision is in.  
</t>
        </r>
        <r>
          <rPr>
            <sz val="8"/>
            <rFont val="Tahoma"/>
            <family val="2"/>
          </rPr>
          <t xml:space="preserve">
</t>
        </r>
      </text>
    </comment>
    <comment ref="H65"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r>
          <rPr>
            <sz val="8"/>
            <rFont val="Tahoma"/>
            <family val="2"/>
          </rPr>
          <t xml:space="preserve">
</t>
        </r>
      </text>
    </comment>
    <comment ref="I65" authorId="0">
      <text>
        <r>
          <rPr>
            <b/>
            <sz val="8"/>
            <rFont val="Tahoma"/>
            <family val="2"/>
          </rPr>
          <t>Line AA</t>
        </r>
        <r>
          <rPr>
            <sz val="8"/>
            <rFont val="Tahoma"/>
            <family val="2"/>
          </rPr>
          <t xml:space="preserve">
For County Clerk to complete after receiving form from political subdivision based on what the political subdivision has on Line AA.
</t>
        </r>
        <r>
          <rPr>
            <sz val="8"/>
            <rFont val="Tahoma"/>
            <family val="2"/>
          </rPr>
          <t xml:space="preserve">
</t>
        </r>
      </text>
    </comment>
    <comment ref="K65" authorId="0">
      <text>
        <r>
          <rPr>
            <b/>
            <sz val="8"/>
            <rFont val="Tahoma"/>
            <family val="2"/>
          </rPr>
          <t>Line BB</t>
        </r>
        <r>
          <rPr>
            <sz val="8"/>
            <rFont val="Tahoma"/>
            <family val="2"/>
          </rPr>
          <t xml:space="preserve">
For County Clerk to complete after receiving form from political subdivision based on what the political subdivision has on Line BB.</t>
        </r>
        <r>
          <rPr>
            <sz val="8"/>
            <rFont val="Tahoma"/>
            <family val="2"/>
          </rPr>
          <t xml:space="preserve">
</t>
        </r>
      </text>
    </comment>
    <comment ref="M37"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Jefferson County, St. Charles County, St. Louis County, and the City of St. Louis are First Class Charter Counties)</t>
        </r>
      </text>
    </comment>
    <comment ref="M41" authorId="0">
      <text>
        <r>
          <rPr>
            <b/>
            <sz val="8"/>
            <rFont val="Tahoma"/>
            <family val="2"/>
          </rPr>
          <t>Voluntary Reduction
NOTICE: A VOLUNTARY REDUCTION TAKEN IN AN EVEN-NUMBERED YEAR WILL LOWER THE TAX RATE CEILING FOR THE FOLLOWING YEAR(S).</t>
        </r>
        <r>
          <rPr>
            <sz val="8"/>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t>
        </r>
      </text>
    </comment>
    <comment ref="L60"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List>
</comments>
</file>

<file path=xl/comments5.xml><?xml version="1.0" encoding="utf-8"?>
<comments xmlns="http://schemas.openxmlformats.org/spreadsheetml/2006/main">
  <authors>
    <author>Becky Webb</author>
  </authors>
  <commentList>
    <comment ref="K51"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8 is more than the desired rate to levy.
</t>
        </r>
      </text>
    </comment>
  </commentList>
</comments>
</file>

<file path=xl/sharedStrings.xml><?xml version="1.0" encoding="utf-8"?>
<sst xmlns="http://schemas.openxmlformats.org/spreadsheetml/2006/main" count="477" uniqueCount="330">
  <si>
    <t>(Purpose of Levy)</t>
  </si>
  <si>
    <t>A.</t>
  </si>
  <si>
    <t>AA.</t>
  </si>
  <si>
    <t>B.</t>
  </si>
  <si>
    <t>D.</t>
  </si>
  <si>
    <t>E.</t>
  </si>
  <si>
    <t>F.</t>
  </si>
  <si>
    <t>H.</t>
  </si>
  <si>
    <t>I.</t>
  </si>
  <si>
    <t>J.</t>
  </si>
  <si>
    <t>BB.</t>
  </si>
  <si>
    <t>(Signature)</t>
  </si>
  <si>
    <t xml:space="preserve">I, the undersigned, </t>
  </si>
  <si>
    <t>1.</t>
  </si>
  <si>
    <t>2.</t>
  </si>
  <si>
    <t>3.</t>
  </si>
  <si>
    <t>4.</t>
  </si>
  <si>
    <t>5.</t>
  </si>
  <si>
    <t>6.</t>
  </si>
  <si>
    <t>7.</t>
  </si>
  <si>
    <t>8.</t>
  </si>
  <si>
    <t>9.</t>
  </si>
  <si>
    <t>10.</t>
  </si>
  <si>
    <t>11.</t>
  </si>
  <si>
    <t>12.</t>
  </si>
  <si>
    <t>13.</t>
  </si>
  <si>
    <t>14.</t>
  </si>
  <si>
    <t>15.</t>
  </si>
  <si>
    <t>16.</t>
  </si>
  <si>
    <t>17.</t>
  </si>
  <si>
    <t>(Date)</t>
  </si>
  <si>
    <t>NEW VOTER APPROVED TAX RATE OR TAX RATE INCREASE</t>
  </si>
  <si>
    <t>*</t>
  </si>
  <si>
    <r>
      <t xml:space="preserve">**Total current year assessed valuation </t>
    </r>
    <r>
      <rPr>
        <sz val="11"/>
        <rFont val="Times New Roman"/>
        <family val="1"/>
      </rPr>
      <t>obtained from the County Clerk or Assessor.</t>
    </r>
  </si>
  <si>
    <t>Permitted Reassessment Revenue Growth</t>
  </si>
  <si>
    <t>**</t>
  </si>
  <si>
    <r>
      <t>**Anticipated balance at end of current calendar year.</t>
    </r>
    <r>
      <rPr>
        <sz val="11"/>
        <rFont val="Times New Roman"/>
        <family val="1"/>
      </rPr>
      <t xml:space="preserve">  </t>
    </r>
  </si>
  <si>
    <t>(Office) of</t>
  </si>
  <si>
    <t>accompanying forms is true and accurate to the best of knowledge and belief.</t>
  </si>
  <si>
    <t>(Print Name)</t>
  </si>
  <si>
    <t>(Telephone)</t>
  </si>
  <si>
    <t>(a)</t>
  </si>
  <si>
    <t>(b)</t>
  </si>
  <si>
    <t>+</t>
  </si>
  <si>
    <t>=</t>
  </si>
  <si>
    <t xml:space="preserve">(Real Estate) </t>
  </si>
  <si>
    <t>(Personal Property)</t>
  </si>
  <si>
    <t>(Total)</t>
  </si>
  <si>
    <t>Assessed Valuation of New Construction &amp; Improvements</t>
  </si>
  <si>
    <t xml:space="preserve"> - Mandatory Required Fields to Complete</t>
  </si>
  <si>
    <t>If Line 2b is Negative, Enter Zero</t>
  </si>
  <si>
    <t xml:space="preserve"> </t>
  </si>
  <si>
    <t>(Yes)</t>
  </si>
  <si>
    <t>(No)</t>
  </si>
  <si>
    <r>
      <t xml:space="preserve">    Total required for debt service </t>
    </r>
    <r>
      <rPr>
        <sz val="11"/>
        <rFont val="Times New Roman"/>
        <family val="1"/>
      </rPr>
      <t>(Line 2 + Line 3 + Line 4)</t>
    </r>
  </si>
  <si>
    <r>
      <t xml:space="preserve">    Property tax revenue required for debt service </t>
    </r>
    <r>
      <rPr>
        <sz val="11"/>
        <rFont val="Times New Roman"/>
        <family val="1"/>
      </rPr>
      <t>(Line 5 - Line 6)</t>
    </r>
  </si>
  <si>
    <t xml:space="preserve">    Round a fraction to the nearest one/one hundredth of a cent.  </t>
  </si>
  <si>
    <t xml:space="preserve">    Enter this rate on Line AA of the Tax Rate Summary Page.</t>
  </si>
  <si>
    <t xml:space="preserve">    the debt requirements.</t>
  </si>
  <si>
    <t>** - Mandatory Required Fields to Complete</t>
  </si>
  <si>
    <t>Purpose:</t>
  </si>
  <si>
    <t>INSTRUCTIONS:  COMPLETE THE HIGHLIGHTED CELLS TO USE THIS TAX RATE CALCULATOR.</t>
  </si>
  <si>
    <t xml:space="preserve">Tax Rate Summary Page </t>
  </si>
  <si>
    <r>
      <t xml:space="preserve">PART A.    Enter only the </t>
    </r>
    <r>
      <rPr>
        <b/>
        <u val="single"/>
        <sz val="10"/>
        <rFont val="Times New Roman"/>
        <family val="1"/>
      </rPr>
      <t>Assessed Valuation</t>
    </r>
  </si>
  <si>
    <t>Real Estate</t>
  </si>
  <si>
    <t>Personal Property</t>
  </si>
  <si>
    <t>Total</t>
  </si>
  <si>
    <t>Calculated Amount</t>
  </si>
  <si>
    <t>PART B.    Additional Voter Approved Rates - See Form B for additional instructions.</t>
  </si>
  <si>
    <t>1) Date of Election:</t>
  </si>
  <si>
    <t xml:space="preserve">4) Expiration Date </t>
  </si>
  <si>
    <t>1a) Is this Election Increasing an Existing Rate?</t>
  </si>
  <si>
    <t>(Yes or No)</t>
  </si>
  <si>
    <t xml:space="preserve">     Amount of Increase (an "increase of")</t>
  </si>
  <si>
    <t xml:space="preserve">     or</t>
  </si>
  <si>
    <t>3) Election Results:</t>
  </si>
  <si>
    <t>Yes:</t>
  </si>
  <si>
    <t>No:</t>
  </si>
  <si>
    <t>PART C.    Debt Service Requirements - See Form C for additional instructions.</t>
  </si>
  <si>
    <t>Part A</t>
  </si>
  <si>
    <t>Part B</t>
  </si>
  <si>
    <t>Part C</t>
  </si>
  <si>
    <t xml:space="preserve">    (If Applicable):</t>
  </si>
  <si>
    <t>Debt Service</t>
  </si>
  <si>
    <t>(Name of Political Subdivision)</t>
  </si>
  <si>
    <t>(Political Subdivision Code)</t>
  </si>
  <si>
    <t>(Political Subdivision)</t>
  </si>
  <si>
    <t xml:space="preserve">    (Form A, Line 1 Total)</t>
  </si>
  <si>
    <r>
      <t xml:space="preserve">    </t>
    </r>
    <r>
      <rPr>
        <b/>
        <u val="single"/>
        <sz val="11"/>
        <rFont val="Times New Roman"/>
        <family val="1"/>
      </rPr>
      <t>Computation of debt service tax rate</t>
    </r>
    <r>
      <rPr>
        <b/>
        <sz val="11"/>
        <rFont val="Times New Roman"/>
        <family val="1"/>
      </rPr>
      <t xml:space="preserve">  </t>
    </r>
    <r>
      <rPr>
        <sz val="11"/>
        <rFont val="Times New Roman"/>
        <family val="1"/>
      </rPr>
      <t>[(Line 7 / Line 1) x 100]</t>
    </r>
  </si>
  <si>
    <t xml:space="preserve">    Less Voluntary Reduction By Political Subdivision</t>
  </si>
  <si>
    <r>
      <t xml:space="preserve">    Actual rate to be levied for debt service purposes</t>
    </r>
    <r>
      <rPr>
        <sz val="11"/>
        <rFont val="Times New Roman"/>
        <family val="1"/>
      </rPr>
      <t xml:space="preserve"> </t>
    </r>
    <r>
      <rPr>
        <b/>
        <sz val="11"/>
        <rFont val="Times New Roman"/>
        <family val="1"/>
      </rPr>
      <t>*</t>
    </r>
    <r>
      <rPr>
        <sz val="11"/>
        <rFont val="Times New Roman"/>
        <family val="1"/>
      </rPr>
      <t xml:space="preserve">  (Line 8 - Line 9)</t>
    </r>
  </si>
  <si>
    <t xml:space="preserve">-  The tax rate levied may be lower than the rate computed as long as adequate funds are available to service </t>
  </si>
  <si>
    <t>Line 1(b) - 3(b) - 5(b) + 6(b) + 7(b)</t>
  </si>
  <si>
    <t>Political Subdivision Name:</t>
  </si>
  <si>
    <t xml:space="preserve">Political Subdivision Code:  </t>
  </si>
  <si>
    <t>(XX - XXX - XXXX)</t>
  </si>
  <si>
    <t>A negative figure on Line 9 is treated as a zero for Line 14 purposes.  Do not enter less than 0, nor more than 5%.</t>
  </si>
  <si>
    <t>The percentage entered on Line 14 should be the lower of the actual growth (Line 9), the CPI (Line 10), or 5%.</t>
  </si>
  <si>
    <t>18.</t>
  </si>
  <si>
    <t>(Printed Name)</t>
  </si>
  <si>
    <t>(Office or Position)</t>
  </si>
  <si>
    <t>the bonds remain outstanding, and the debt fund reserves do not exceed the following year's payments.</t>
  </si>
  <si>
    <t>The tax rate for Debt Service will be considered valid if, after making the payment(s) for which the tax was levied,</t>
  </si>
  <si>
    <t>Since the property taxes are levied and collected on a calendar year basis (January - December), it is recommended that</t>
  </si>
  <si>
    <t>Since the prior year tax rate computation, some political subdivisions may have held elections where the voters                         approved an increase in an existing tax or approved a new tax.  Form B is designed to document the election.</t>
  </si>
  <si>
    <t>this levy be computed using calendar year data.</t>
  </si>
  <si>
    <t>To compute the total property tax revenues BILLED for the current year (including revenues from all new construction and improvements and annexed property), multiply Line 1 by the rate on Line 18 and divide by 100.  The property tax revenues BILLED would be used in estimating budgeted revenues.</t>
  </si>
  <si>
    <t>levying a rate in</t>
  </si>
  <si>
    <t xml:space="preserve"> County (ies) do hereby certify that the data set forth above and on the</t>
  </si>
  <si>
    <r>
      <t>Rate To Be Levied For Debt Service</t>
    </r>
    <r>
      <rPr>
        <sz val="11"/>
        <rFont val="Times New Roman"/>
        <family val="1"/>
      </rPr>
      <t xml:space="preserve"> If Applicable  (Form C, Line 10)</t>
    </r>
  </si>
  <si>
    <t>**Amount required to pay debt service requirements during the next calendar year</t>
  </si>
  <si>
    <t xml:space="preserve">    principal and interest payments due on outstanding general obligation bond issues plus anticipated</t>
  </si>
  <si>
    <t xml:space="preserve">    fees of any transfer agent or paying agent due during the next calendar year.</t>
  </si>
  <si>
    <t>**Estimated costs of collection (collector fees and commissions and Assessment Fund withholdings)</t>
  </si>
  <si>
    <r>
      <t xml:space="preserve">    </t>
    </r>
    <r>
      <rPr>
        <b/>
        <sz val="11"/>
        <rFont val="Times New Roman"/>
        <family val="1"/>
      </rPr>
      <t xml:space="preserve">and anticipated delinquencies.  </t>
    </r>
    <r>
      <rPr>
        <sz val="11"/>
        <rFont val="Times New Roman"/>
        <family val="1"/>
      </rPr>
      <t>Experience in prior years is the best guide for</t>
    </r>
  </si>
  <si>
    <t xml:space="preserve">    estimating un-collectible taxes.  (Usually 2% to 10% of Line 2 above)  </t>
  </si>
  <si>
    <t xml:space="preserve">    It is important that the Debt Service Fund have sufficient reserves to prevent any default on the </t>
  </si>
  <si>
    <t>**Reasonable reserve up to one year's payment</t>
  </si>
  <si>
    <t xml:space="preserve">    bonds.  Include payments for the year following the next calendar year accounted for on Line 2.</t>
  </si>
  <si>
    <t xml:space="preserve">    Show the anticipated bank or fund balance at December 31st of this year (this will equal the </t>
  </si>
  <si>
    <t xml:space="preserve">    collections of this tax into this amount.</t>
  </si>
  <si>
    <t xml:space="preserve">    Line 6 is subtracted from Line 5 because the debt service fund is only allowed to have the payments</t>
  </si>
  <si>
    <t xml:space="preserve">    required for the next calendar year (Line 2) and the reasonable reserve of the following year's </t>
  </si>
  <si>
    <t xml:space="preserve">    payment (Line 4).  Any current balance in the fund is already available to meet these requirements </t>
  </si>
  <si>
    <t xml:space="preserve">    any estimated investment earning Due before December 31st).  Do not add the anticipated</t>
  </si>
  <si>
    <t xml:space="preserve">    so it is deducted from the total  revenues required for Debt Service Purposes.</t>
  </si>
  <si>
    <t>For Political Subdivisions Other Than Schools Levying a Single Rate on All Property (NOT WHOLLY IN ST. LOUIS COUNTY)</t>
  </si>
  <si>
    <t>Proposed rate to be entered on tax books by County Clerk</t>
  </si>
  <si>
    <t>Based on Certification from the Political Subdivision:</t>
  </si>
  <si>
    <t>Lines</t>
  </si>
  <si>
    <t>J ________</t>
  </si>
  <si>
    <t xml:space="preserve">   AA ________</t>
  </si>
  <si>
    <t>BB ________</t>
  </si>
  <si>
    <t>Section 137.073.7 RSMo, states that no tax rate shall be extended on the tax rolls by the county clerk unless the political subdivision has complied with the foregoing provisions of this section.</t>
  </si>
  <si>
    <t>Continue to Form A, Page 2 of 2 for Computation of the Tax Rate.</t>
  </si>
  <si>
    <t xml:space="preserve">** - Mandatory Required Fields to Complete </t>
  </si>
  <si>
    <t xml:space="preserve">       (if there was a recent voter approved tax rate or tax rate increase).</t>
  </si>
  <si>
    <t>TAX RATE SUMMARY PAGE</t>
  </si>
  <si>
    <t xml:space="preserve">COMPUTATION OF REASSESSMENT GROWTH AND RATE FOR COMPLIANCE                                                             </t>
  </si>
  <si>
    <t>WITH ARTICLE X, SECTION 22 AND SECTION 137.073 RSMo</t>
  </si>
  <si>
    <t>PAID FOR WITH PROPERTY TAXES</t>
  </si>
  <si>
    <t>DEBT SERVICE CALCULATION FOR GENERAL OBLIGATION BONDS</t>
  </si>
  <si>
    <t>Printed on:</t>
  </si>
  <si>
    <t>C.</t>
  </si>
  <si>
    <t xml:space="preserve">    </t>
  </si>
  <si>
    <t xml:space="preserve">      </t>
  </si>
  <si>
    <t>a.</t>
  </si>
  <si>
    <t>b.</t>
  </si>
  <si>
    <t>2b) Stated Rate Approved (an "increase to")</t>
  </si>
  <si>
    <t>2a) Voter Approved Tax Rate or Increase.  Attach Ballot.</t>
  </si>
  <si>
    <t>Ballot Language Approved:  Attach a sample ballot or state the proposition posed to the voters exactly as it appeared on the ballot.</t>
  </si>
  <si>
    <t>[Line B (if no election), Otherwise Line C (if there was an election)]</t>
  </si>
  <si>
    <t>Rate to Compare to Maximum Authorized Levy to Determine Tax Rate Ceiling</t>
  </si>
  <si>
    <t>G1.</t>
  </si>
  <si>
    <t>G2.</t>
  </si>
  <si>
    <t>YEAR:</t>
  </si>
  <si>
    <t>1)</t>
  </si>
  <si>
    <t>2)</t>
  </si>
  <si>
    <t>3)</t>
  </si>
  <si>
    <t>Current Year Assessed Valuation</t>
  </si>
  <si>
    <t>New Construction and Improvements</t>
  </si>
  <si>
    <t>Newly Added Territory</t>
  </si>
  <si>
    <t>4)</t>
  </si>
  <si>
    <t>Prior Year Assessed Valuation</t>
  </si>
  <si>
    <t>5)</t>
  </si>
  <si>
    <t>Newly Separated Territory</t>
  </si>
  <si>
    <t>6)</t>
  </si>
  <si>
    <t>Property Changed from Local to State Assessed</t>
  </si>
  <si>
    <t>Estimated Cost of Collection &amp; Allowance for Delinquencies (Form C, Line 3)</t>
  </si>
  <si>
    <t>Reasonable Reserve for Payments for Year Following Next Calendar Year (Form C, Line 4)</t>
  </si>
  <si>
    <t>4 )</t>
  </si>
  <si>
    <t>Anticipated December 31st Balance (Form C, Line 6)</t>
  </si>
  <si>
    <r>
      <t xml:space="preserve">HASH TOTALS </t>
    </r>
    <r>
      <rPr>
        <sz val="9"/>
        <rFont val="Times New Roman"/>
        <family val="1"/>
      </rPr>
      <t>(Computed &amp; Used by the State Auditor)</t>
    </r>
  </si>
  <si>
    <r>
      <t xml:space="preserve">Additional Special Purpose Rate Authorized By Voters </t>
    </r>
    <r>
      <rPr>
        <sz val="10"/>
        <rFont val="Times New Roman"/>
        <family val="1"/>
      </rPr>
      <t xml:space="preserve">After the Prior Year Tax Rates were Set.  </t>
    </r>
  </si>
  <si>
    <t>FORM A  -  FOR POLITICAL SUBDIVISIONS OTHER THAN SCHOOLS LEVYING A SINGLE RATE ON ALL PROPERTY</t>
  </si>
  <si>
    <t>Maximum Authorized Levy</t>
  </si>
  <si>
    <r>
      <t>Current Year Rate Computed</t>
    </r>
    <r>
      <rPr>
        <sz val="11"/>
        <rFont val="Times New Roman"/>
        <family val="1"/>
      </rPr>
      <t xml:space="preserve"> </t>
    </r>
    <r>
      <rPr>
        <sz val="10"/>
        <rFont val="Times New Roman"/>
        <family val="1"/>
      </rPr>
      <t xml:space="preserve">Pursuant to Article X, Section 22 of the Missouri Constitution and Section 137.073, RSMo. </t>
    </r>
    <r>
      <rPr>
        <u val="single"/>
        <sz val="10"/>
        <rFont val="Times New Roman"/>
        <family val="1"/>
      </rPr>
      <t>If no Voter Approved Increase</t>
    </r>
    <r>
      <rPr>
        <sz val="10"/>
        <rFont val="Times New Roman"/>
        <family val="1"/>
      </rPr>
      <t xml:space="preserve">  (Form A, Line 18</t>
    </r>
    <r>
      <rPr>
        <sz val="10.5"/>
        <rFont val="Times New Roman"/>
        <family val="1"/>
      </rPr>
      <t xml:space="preserve">) </t>
    </r>
    <r>
      <rPr>
        <sz val="11"/>
        <rFont val="Times New Roman"/>
        <family val="1"/>
      </rPr>
      <t xml:space="preserve"> </t>
    </r>
  </si>
  <si>
    <r>
      <t xml:space="preserve">Amount of Rate Increase Authorized by Voters for Current Year  </t>
    </r>
    <r>
      <rPr>
        <sz val="11"/>
        <rFont val="Times New Roman"/>
        <family val="1"/>
      </rPr>
      <t>(If Same Purpose)</t>
    </r>
  </si>
  <si>
    <t>Enter the Most Recent Voter Approved Rate</t>
  </si>
  <si>
    <t xml:space="preserve">    current balance minus the amount of any principal or interest due before December 31st plus </t>
  </si>
  <si>
    <t>(County Clerk's Signature)</t>
  </si>
  <si>
    <t>(County)</t>
  </si>
  <si>
    <t xml:space="preserve">Greater of the Voter Approved Increase or Voter Approved Increase Adjusted to provide the revenue </t>
  </si>
  <si>
    <t>available if applied to prior assessment &amp; increased by the CPI %. (Form B, Line 15)</t>
  </si>
  <si>
    <r>
      <t xml:space="preserve">Greater of the Voter Approved Increase or Voter Approved Increase Adjusted to provide the revenue available                               if applied to prior year assessment &amp; increased by CPI %.  </t>
    </r>
    <r>
      <rPr>
        <sz val="9"/>
        <rFont val="Times New Roman"/>
        <family val="1"/>
      </rPr>
      <t>(Form B, Line 15 if Different Purpose)</t>
    </r>
  </si>
  <si>
    <t>Prior Year Tax Rate Ceiling Revised if Applicable</t>
  </si>
  <si>
    <r>
      <t>Current Year Tax Rate Ceiling</t>
    </r>
    <r>
      <rPr>
        <sz val="10"/>
        <rFont val="Times New Roman"/>
        <family val="1"/>
      </rPr>
      <t xml:space="preserve"> </t>
    </r>
    <r>
      <rPr>
        <sz val="10"/>
        <rFont val="Times New Roman"/>
        <family val="1"/>
      </rPr>
      <t>(Lower of Line D or E)</t>
    </r>
  </si>
  <si>
    <t>Informational Tax Rate Data</t>
  </si>
  <si>
    <t>Informational Tax Rate Summary Page Information</t>
  </si>
  <si>
    <t>Prior Year Tax Rate Ceiling to Apply Voter Approved Increase to.</t>
  </si>
  <si>
    <t>(Informational Tax Rate Summary Page, Line A if Increase to an Existing Rate, Otherwise 0)</t>
  </si>
  <si>
    <t>Voter Approved Increased Tax Rate to Adjust</t>
  </si>
  <si>
    <t>(If an "Increase of" ballot, Line 5a + Line 6.  If an "Increase to" ballot, Line 5b)</t>
  </si>
  <si>
    <t>Total Revenue Allowed from the Additional Voter Approved Increase</t>
  </si>
  <si>
    <t>from property that existed in both years.   (Line 9 + Line 11)</t>
  </si>
  <si>
    <t xml:space="preserve">Amount of Rate Increase Authorized by Voters for the Current Year </t>
  </si>
  <si>
    <t>(If Line 7 &gt; Line 14, then Line 7, Otherwise, Line 14)</t>
  </si>
  <si>
    <t xml:space="preserve">Maximum Legal Rate to Comply with Missouri Laws. </t>
  </si>
  <si>
    <t>Principal and Interest Payments for Next Calendar Year (Form C, Line 2)</t>
  </si>
  <si>
    <r>
      <rPr>
        <sz val="10.5"/>
        <rFont val="Times New Roman"/>
        <family val="1"/>
      </rPr>
      <t xml:space="preserve">For Political Subdivision Use                       in Calculating its                         Tax Rate     </t>
    </r>
    <r>
      <rPr>
        <sz val="11"/>
        <rFont val="Times New Roman"/>
        <family val="1"/>
      </rPr>
      <t xml:space="preserve">      </t>
    </r>
  </si>
  <si>
    <r>
      <t>Less Required Sales Tax Reduction</t>
    </r>
    <r>
      <rPr>
        <sz val="10.5"/>
        <rFont val="Times New Roman"/>
        <family val="1"/>
      </rPr>
      <t xml:space="preserve"> taken from Tax Rate Ceiling (Line F), If Applicable</t>
    </r>
    <r>
      <rPr>
        <b/>
        <sz val="10.5"/>
        <rFont val="Times New Roman"/>
        <family val="1"/>
      </rPr>
      <t xml:space="preserve">                                                             </t>
    </r>
  </si>
  <si>
    <r>
      <t xml:space="preserve">Less 20% Required Reduction 1st Class Charter County Political Subdivision NOT Submitting                                      an Estimate Non-Binding Tax Rate to the County(ies) </t>
    </r>
    <r>
      <rPr>
        <sz val="10.5"/>
        <rFont val="Times New Roman"/>
        <family val="1"/>
      </rPr>
      <t>taken from Tax Rate Ceiling (Line F)</t>
    </r>
    <r>
      <rPr>
        <b/>
        <sz val="10.5"/>
        <rFont val="Times New Roman"/>
        <family val="1"/>
      </rPr>
      <t>.</t>
    </r>
  </si>
  <si>
    <r>
      <t>Less Voluntary Reduction By Political Subdivision</t>
    </r>
    <r>
      <rPr>
        <sz val="11"/>
        <rFont val="Times New Roman"/>
        <family val="1"/>
      </rPr>
      <t xml:space="preserve"> taken from the Tax Rate Ceiling (Line F).</t>
    </r>
  </si>
  <si>
    <r>
      <t xml:space="preserve">Plus Allowable Recoupment Rate </t>
    </r>
    <r>
      <rPr>
        <sz val="10.5"/>
        <rFont val="Times New Roman"/>
        <family val="1"/>
      </rPr>
      <t>added to Tax Rate Ceiling (Line F).</t>
    </r>
    <r>
      <rPr>
        <b/>
        <sz val="10.5"/>
        <rFont val="Times New Roman"/>
        <family val="1"/>
      </rPr>
      <t xml:space="preserve"> </t>
    </r>
    <r>
      <rPr>
        <sz val="10.5"/>
        <rFont val="Times New Roman"/>
        <family val="1"/>
      </rPr>
      <t xml:space="preserve">If Applicable </t>
    </r>
    <r>
      <rPr>
        <sz val="10"/>
        <rFont val="Times New Roman"/>
        <family val="1"/>
      </rPr>
      <t>(Attach Form G or H)</t>
    </r>
  </si>
  <si>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Tax Rate Data page at the end of these forms provides the rate that would be allowed had there been no previous voluntary reduction(s) taken in an even numbered year(s).</t>
  </si>
  <si>
    <t>This page shows the information that would have been on the line items for the Summary Page, Form A, and/or Form B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</si>
  <si>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 xml:space="preserve">Step 1 </t>
  </si>
  <si>
    <t xml:space="preserve">Step 2 </t>
  </si>
  <si>
    <r>
      <t>Tax Rate To Be Levied</t>
    </r>
    <r>
      <rPr>
        <sz val="9"/>
        <rFont val="Times New Roman"/>
        <family val="1"/>
      </rPr>
      <t xml:space="preserve"> (Line F - Line G1 - Line G2 - Line H + Line I)</t>
    </r>
  </si>
  <si>
    <t>Submit a copy of the resolution, policy statement, or ordinance to the State Auditor's Office for review.</t>
  </si>
  <si>
    <r>
      <rPr>
        <b/>
        <sz val="10.5"/>
        <rFont val="Times New Roman"/>
        <family val="1"/>
      </rPr>
      <t>Current Year Rate  Computed</t>
    </r>
    <r>
      <rPr>
        <sz val="10.5"/>
        <rFont val="Times New Roman"/>
        <family val="1"/>
      </rPr>
      <t xml:space="preserve"> (Informational Form A, Line 18 below)</t>
    </r>
  </si>
  <si>
    <r>
      <rPr>
        <b/>
        <sz val="10.5"/>
        <rFont val="Times New Roman"/>
        <family val="1"/>
      </rPr>
      <t>Amount of Increase Authorized by Voters for Current Year</t>
    </r>
    <r>
      <rPr>
        <sz val="10.5"/>
        <rFont val="Times New Roman"/>
        <family val="1"/>
      </rPr>
      <t xml:space="preserve"> (Informational Form B, Line 15 below)</t>
    </r>
  </si>
  <si>
    <r>
      <rPr>
        <b/>
        <sz val="10.5"/>
        <rFont val="Times New Roman"/>
        <family val="1"/>
      </rPr>
      <t>Maximum Authorized Levy</t>
    </r>
    <r>
      <rPr>
        <sz val="10.5"/>
        <rFont val="Times New Roman"/>
        <family val="1"/>
      </rPr>
      <t xml:space="preserve"> (Most Recent Voter Approved Rate)</t>
    </r>
  </si>
  <si>
    <r>
      <rPr>
        <b/>
        <sz val="10.5"/>
        <rFont val="Times New Roman"/>
        <family val="1"/>
      </rPr>
      <t>Tax Rate Ceiling if No Voluntary Reductions were Taken in a Prior Even Numbered Year</t>
    </r>
    <r>
      <rPr>
        <sz val="8.5"/>
        <rFont val="Times New Roman"/>
        <family val="1"/>
      </rPr>
      <t xml:space="preserve"> (Lower of Line D or E)</t>
    </r>
  </si>
  <si>
    <r>
      <t>Percentage Increase in Adjusted Valuation</t>
    </r>
    <r>
      <rPr>
        <sz val="10.5"/>
        <rFont val="Times New Roman"/>
        <family val="1"/>
      </rPr>
      <t xml:space="preserve"> [(Form A, Line 4 - Line 8) / Line 8 x 100]</t>
    </r>
  </si>
  <si>
    <r>
      <t xml:space="preserve">Increase in Consumer Price Index </t>
    </r>
    <r>
      <rPr>
        <sz val="10.5"/>
        <rFont val="Times New Roman"/>
        <family val="1"/>
      </rPr>
      <t>as Certified by the State Tax Commission.</t>
    </r>
  </si>
  <si>
    <r>
      <t xml:space="preserve">Adjusted Prior Year Assessed Valuation </t>
    </r>
    <r>
      <rPr>
        <sz val="10.5"/>
        <rFont val="Times New Roman"/>
        <family val="1"/>
      </rPr>
      <t>(Form A, Line 8)</t>
    </r>
  </si>
  <si>
    <r>
      <t xml:space="preserve">Maximum Prior Year Adjusted Revenue </t>
    </r>
    <r>
      <rPr>
        <sz val="10.5"/>
        <rFont val="Times New Roman"/>
        <family val="1"/>
      </rPr>
      <t>from property</t>
    </r>
    <r>
      <rPr>
        <b/>
        <sz val="10.5"/>
        <rFont val="Times New Roman"/>
        <family val="1"/>
      </rPr>
      <t xml:space="preserve"> </t>
    </r>
    <r>
      <rPr>
        <sz val="10.5"/>
        <rFont val="Times New Roman"/>
        <family val="1"/>
      </rPr>
      <t>that existed in both years. [(Line 11 x Line 12) / 100]</t>
    </r>
  </si>
  <si>
    <r>
      <t xml:space="preserve">Additional Reassessment Revenue Permitted </t>
    </r>
    <r>
      <rPr>
        <sz val="10.5"/>
        <rFont val="Times New Roman"/>
        <family val="1"/>
      </rPr>
      <t>(Line 13 x Line 14)</t>
    </r>
  </si>
  <si>
    <r>
      <t>Total Revenue Permitted in Current Year</t>
    </r>
    <r>
      <rPr>
        <sz val="10.5"/>
        <rFont val="Times New Roman"/>
        <family val="1"/>
      </rPr>
      <t xml:space="preserve"> from property that existed in both years. (Line 13 + Line 15)</t>
    </r>
  </si>
  <si>
    <r>
      <t xml:space="preserve">Adjusted Current Year Assessed Valuation </t>
    </r>
    <r>
      <rPr>
        <sz val="10.5"/>
        <rFont val="Times New Roman"/>
        <family val="1"/>
      </rPr>
      <t>(Form A, Line 4)</t>
    </r>
  </si>
  <si>
    <r>
      <t>Maximum Tax Rate Permitted by Article X, Section 22 and Section 137.073 RSMo. If No Voluntary Reduction was Taken</t>
    </r>
    <r>
      <rPr>
        <b/>
        <sz val="10"/>
        <rFont val="Times New Roman"/>
        <family val="1"/>
      </rPr>
      <t xml:space="preserve">  </t>
    </r>
    <r>
      <rPr>
        <sz val="10"/>
        <rFont val="Times New Roman"/>
        <family val="1"/>
      </rPr>
      <t xml:space="preserve">[(Line 16 / Line 17) x 100] </t>
    </r>
    <r>
      <rPr>
        <b/>
        <sz val="10"/>
        <rFont val="Times New Roman"/>
        <family val="1"/>
      </rPr>
      <t>Enter this rate on the Informational Data Page, Line B Above.</t>
    </r>
  </si>
  <si>
    <r>
      <t xml:space="preserve">Maximum Prior Year Adjusted Revenue </t>
    </r>
    <r>
      <rPr>
        <sz val="10.5"/>
        <rFont val="Times New Roman"/>
        <family val="1"/>
      </rPr>
      <t>from property that existed in both years. (Line 7 x Line 8 / 100)</t>
    </r>
  </si>
  <si>
    <r>
      <rPr>
        <b/>
        <sz val="10.5"/>
        <rFont val="Times New Roman"/>
        <family val="1"/>
      </rPr>
      <t xml:space="preserve">Consumer Price Index (CPI) </t>
    </r>
    <r>
      <rPr>
        <sz val="10.5"/>
        <rFont val="Times New Roman"/>
        <family val="1"/>
      </rPr>
      <t>as Certified by the State Tax Commission.</t>
    </r>
  </si>
  <si>
    <r>
      <t xml:space="preserve">Permitted Revenue Growth for CPI </t>
    </r>
    <r>
      <rPr>
        <sz val="10.5"/>
        <rFont val="Times New Roman"/>
        <family val="1"/>
      </rPr>
      <t>(Line 9 x Line 10)</t>
    </r>
  </si>
  <si>
    <r>
      <t xml:space="preserve">Adjusted Voter Approved Increased Tax Rate </t>
    </r>
    <r>
      <rPr>
        <sz val="10.5"/>
        <rFont val="Times New Roman"/>
        <family val="1"/>
      </rPr>
      <t>(Line 12 / Line 13 x 100)</t>
    </r>
  </si>
  <si>
    <t xml:space="preserve">The governing body should hold a public hearing and adopt a resolution, a policy statement, or an ordinance justifying its action prior to setting and certifying its tax rate. </t>
  </si>
  <si>
    <r>
      <rPr>
        <b/>
        <sz val="10.5"/>
        <rFont val="Times New Roman"/>
        <family val="1"/>
      </rPr>
      <t>Rate to Compare to Maximum Authorized Levy</t>
    </r>
    <r>
      <rPr>
        <sz val="9.5"/>
        <rFont val="Times New Roman"/>
        <family val="1"/>
      </rPr>
      <t xml:space="preserve"> [Line B (if no election), Otherwise Line C (if there was an elections)]</t>
    </r>
  </si>
  <si>
    <t>HASH TOTAL  (To be computed and used by the State)</t>
  </si>
  <si>
    <t>HASH TOTAL (To be computed and used by the State)</t>
  </si>
  <si>
    <t>The information to complete the Tax Rate Summary Page is available from prior year forms, computed on the attached forms, or on this page.</t>
  </si>
  <si>
    <t>Please complete Lines G - BB, sign this form, and return to the County Clerk(s) for Estimate Non-Binding Tax Rate.</t>
  </si>
  <si>
    <t xml:space="preserve">FOR POLITICAL SUBDIVISIONS OTHER THAN SCHOOLS LEVYING A SINGLE RATE ON ALL PROPERTY </t>
  </si>
  <si>
    <t>INFORMAL TAX RATE CALCULATOR FILE</t>
  </si>
  <si>
    <r>
      <t>Prior Year Tax Rate Ceiling</t>
    </r>
    <r>
      <rPr>
        <sz val="11"/>
        <rFont val="Times New Roman"/>
        <family val="1"/>
      </rPr>
      <t xml:space="preserve"> </t>
    </r>
    <r>
      <rPr>
        <sz val="10"/>
        <rFont val="Times New Roman"/>
        <family val="1"/>
      </rPr>
      <t xml:space="preserve">as defined in Chapter 137, RSMo.  Revised if the Prior Year Data </t>
    </r>
    <r>
      <rPr>
        <sz val="10.5"/>
        <rFont val="Times New Roman"/>
        <family val="1"/>
      </rPr>
      <t xml:space="preserve">Changed or a Voluntary Reduction was taken in a Non-Reassessment Year.                                                                                                                                                          (Prior Year Tax Rate Summary Page, Line F minus Line H)   </t>
    </r>
  </si>
  <si>
    <t>CERTIFICATION OF NON-BINDING ESTIMATE TAX RATE TO COUNTY CLERK(S)</t>
  </si>
  <si>
    <t>(2015)</t>
  </si>
  <si>
    <t xml:space="preserve">    (i.e. Use January 2016 – December 2016 payments to complete the 2015 Form C).  Include the</t>
  </si>
  <si>
    <t xml:space="preserve">    (i.e. Use January 2017 – December 2017 payments to complete the 2015 Form C).</t>
  </si>
  <si>
    <t>IN A 1ST CLASS COUNTY OR IN A CITY NOT WITHIN A COUNTY WITH A CHARTER FORM OF GOVERNMENT</t>
  </si>
  <si>
    <r>
      <t xml:space="preserve">Current Year Assessed Valuation  </t>
    </r>
    <r>
      <rPr>
        <sz val="10"/>
        <rFont val="Times New Roman"/>
        <family val="1"/>
      </rPr>
      <t xml:space="preserve">Include the current state and locally assessed valuation obtained from the County Clerk, </t>
    </r>
  </si>
  <si>
    <t>County Assessor, or comparable office finalized by the local board of equalization.</t>
  </si>
  <si>
    <r>
      <t xml:space="preserve">Assessed Value of Newly Added Territory  </t>
    </r>
    <r>
      <rPr>
        <sz val="10"/>
        <rFont val="Times New Roman"/>
        <family val="1"/>
      </rPr>
      <t>Obtained from the County Clerk or County Assessor.</t>
    </r>
  </si>
  <si>
    <r>
      <t xml:space="preserve">Prior Year Assessed Valuation </t>
    </r>
    <r>
      <rPr>
        <sz val="10"/>
        <rFont val="Times New Roman"/>
        <family val="1"/>
      </rPr>
      <t xml:space="preserve">Include prior year locally assessed valuation obtained from the County Clerk, </t>
    </r>
  </si>
  <si>
    <r>
      <t xml:space="preserve">Assessed Value of Newly Separated Territory </t>
    </r>
    <r>
      <rPr>
        <sz val="10"/>
        <rFont val="Times New Roman"/>
        <family val="1"/>
      </rPr>
      <t>Obtained from the County Clerk or County Assessor.</t>
    </r>
  </si>
  <si>
    <r>
      <t xml:space="preserve">Assessed Value of Property Locally Assessed in Prior Year, but State Assessed in Current Year  </t>
    </r>
    <r>
      <rPr>
        <sz val="10"/>
        <rFont val="Times New Roman"/>
        <family val="1"/>
      </rPr>
      <t xml:space="preserve">Obtained from the County Clerk </t>
    </r>
  </si>
  <si>
    <t>or County Assessor.</t>
  </si>
  <si>
    <r>
      <t xml:space="preserve">Adjusted Prior Year Assessed Valuation </t>
    </r>
    <r>
      <rPr>
        <sz val="10"/>
        <rFont val="Times New Roman"/>
        <family val="1"/>
      </rPr>
      <t>[Line 5 (Total) - Line 6 (Total) - Line 7 (Total)]</t>
    </r>
  </si>
  <si>
    <r>
      <t xml:space="preserve">Percentage Increase in Adjusted Valuation </t>
    </r>
    <r>
      <rPr>
        <sz val="10"/>
        <rFont val="Times New Roman"/>
        <family val="1"/>
      </rPr>
      <t xml:space="preserve">of existing property in the current year over the prior year's assessed valuation.  </t>
    </r>
    <r>
      <rPr>
        <b/>
        <sz val="11"/>
        <rFont val="Times New Roman"/>
        <family val="1"/>
      </rPr>
      <t xml:space="preserve">     </t>
    </r>
  </si>
  <si>
    <t xml:space="preserve"> [(Line 4 - Line 8) / Line 8] x 100</t>
  </si>
  <si>
    <r>
      <t xml:space="preserve">Increase in Consumer Price Index </t>
    </r>
    <r>
      <rPr>
        <sz val="10"/>
        <rFont val="Times New Roman"/>
        <family val="1"/>
      </rPr>
      <t>as Certified by the State Tax Commission.</t>
    </r>
  </si>
  <si>
    <r>
      <t xml:space="preserve">Adjusted Prior Year Assessed Valuation </t>
    </r>
    <r>
      <rPr>
        <sz val="10"/>
        <rFont val="Times New Roman"/>
        <family val="1"/>
      </rPr>
      <t>(Line 8)</t>
    </r>
  </si>
  <si>
    <r>
      <t xml:space="preserve">Tax Rate Ceiling from Prior Year </t>
    </r>
    <r>
      <rPr>
        <sz val="10"/>
        <rFont val="Times New Roman"/>
        <family val="1"/>
      </rPr>
      <t>(Tax Rate Summary Page, Line A)</t>
    </r>
  </si>
  <si>
    <r>
      <t>Additional Reassessment Revenue Permitted</t>
    </r>
    <r>
      <rPr>
        <b/>
        <sz val="10"/>
        <rFont val="Times New Roman"/>
        <family val="1"/>
      </rPr>
      <t xml:space="preserve"> </t>
    </r>
    <r>
      <rPr>
        <sz val="10"/>
        <rFont val="Times New Roman"/>
        <family val="1"/>
      </rPr>
      <t>(Line 13 x Line 14)</t>
    </r>
  </si>
  <si>
    <r>
      <t xml:space="preserve">Adjusted Current Year Assessed Valuation </t>
    </r>
    <r>
      <rPr>
        <sz val="10"/>
        <rFont val="Times New Roman"/>
        <family val="1"/>
      </rPr>
      <t>(Line 4)</t>
    </r>
  </si>
  <si>
    <t xml:space="preserve">Maximum Tax Rate Permitted by Article X, Section 22 and Section 137.073 RSMo. </t>
  </si>
  <si>
    <t xml:space="preserve"> [(Line 16 / Line 17) x 100] </t>
  </si>
  <si>
    <r>
      <t xml:space="preserve">Round a fraction to the nearest one/one hundredth of a cent.  </t>
    </r>
    <r>
      <rPr>
        <b/>
        <sz val="10"/>
        <rFont val="Times New Roman"/>
        <family val="1"/>
      </rPr>
      <t>Enter this rate on the Tax Rate Summary Page, Line B.</t>
    </r>
  </si>
  <si>
    <r>
      <t xml:space="preserve">County Assessor, or comparable office </t>
    </r>
    <r>
      <rPr>
        <u val="single"/>
        <sz val="10"/>
        <rFont val="Times New Roman"/>
        <family val="1"/>
      </rPr>
      <t>finalized by the local board of equalization</t>
    </r>
    <r>
      <rPr>
        <sz val="10"/>
        <rFont val="Times New Roman"/>
        <family val="1"/>
      </rPr>
      <t xml:space="preserve">.  </t>
    </r>
    <r>
      <rPr>
        <b/>
        <sz val="10"/>
        <rFont val="Times New Roman"/>
        <family val="1"/>
      </rPr>
      <t xml:space="preserve"> </t>
    </r>
    <r>
      <rPr>
        <b/>
        <u val="single"/>
        <sz val="10"/>
        <rFont val="Times New Roman"/>
        <family val="1"/>
      </rPr>
      <t xml:space="preserve">Note: If this is different than the amount on the Prior Year Form A, </t>
    </r>
  </si>
  <si>
    <r>
      <rPr>
        <b/>
        <u val="single"/>
        <sz val="10"/>
        <rFont val="Times New Roman"/>
        <family val="1"/>
      </rPr>
      <t>Line 1</t>
    </r>
    <r>
      <rPr>
        <b/>
        <sz val="10"/>
        <rFont val="Times New Roman"/>
        <family val="1"/>
      </rPr>
      <t xml:space="preserve">, </t>
    </r>
    <r>
      <rPr>
        <sz val="10"/>
        <rFont val="Times New Roman"/>
        <family val="1"/>
      </rPr>
      <t xml:space="preserve">then revise the Prior Year tax rate form to re-calculate the Prior Year tax rate ceiling.  Enter the revised Prior Year tax rate ceiling on this year's </t>
    </r>
  </si>
  <si>
    <t>Tax Rate Summary Page, Line A.</t>
  </si>
  <si>
    <r>
      <t xml:space="preserve">Total Revenue Permitted in Current Year  </t>
    </r>
    <r>
      <rPr>
        <b/>
        <sz val="10"/>
        <rFont val="Times New Roman"/>
        <family val="1"/>
      </rPr>
      <t xml:space="preserve">* </t>
    </r>
    <r>
      <rPr>
        <sz val="10"/>
        <rFont val="Times New Roman"/>
        <family val="1"/>
      </rPr>
      <t>from property that existed in both years. (Line 13 + Line 15)</t>
    </r>
  </si>
  <si>
    <r>
      <t xml:space="preserve">Adjusted Current Year Assessed Valuation </t>
    </r>
    <r>
      <rPr>
        <b/>
        <sz val="10"/>
        <rFont val="Times New Roman"/>
        <family val="1"/>
      </rPr>
      <t>[Line 1 (Total) - Line 2 (Total) - Line 3(Total)]</t>
    </r>
  </si>
  <si>
    <t>2(a) - Obtained from the County Clerk or County Assessor.                   2(b) - Increase in Personal Property.  Use the formula listed under Line 2(b).</t>
  </si>
  <si>
    <r>
      <rPr>
        <b/>
        <sz val="10.5"/>
        <rFont val="Times New Roman"/>
        <family val="1"/>
      </rPr>
      <t>Maximum Prior Year Adjusted Revenue</t>
    </r>
    <r>
      <rPr>
        <b/>
        <sz val="11"/>
        <rFont val="Times New Roman"/>
        <family val="1"/>
      </rPr>
      <t xml:space="preserve"> </t>
    </r>
    <r>
      <rPr>
        <sz val="9.5"/>
        <rFont val="Times New Roman"/>
        <family val="1"/>
      </rPr>
      <t>from property</t>
    </r>
    <r>
      <rPr>
        <b/>
        <sz val="9.5"/>
        <rFont val="Times New Roman"/>
        <family val="1"/>
      </rPr>
      <t xml:space="preserve"> </t>
    </r>
    <r>
      <rPr>
        <sz val="9.5"/>
        <rFont val="Times New Roman"/>
        <family val="1"/>
      </rPr>
      <t>that existed in both years.</t>
    </r>
    <r>
      <rPr>
        <sz val="10"/>
        <rFont val="Times New Roman"/>
        <family val="1"/>
      </rPr>
      <t xml:space="preserve"> </t>
    </r>
    <r>
      <rPr>
        <sz val="9"/>
        <rFont val="Times New Roman"/>
        <family val="1"/>
      </rPr>
      <t xml:space="preserve">[(Line 11 x Line 12) / 100]           </t>
    </r>
    <r>
      <rPr>
        <sz val="11"/>
        <rFont val="Times New Roman"/>
        <family val="1"/>
      </rPr>
      <t xml:space="preserve">                                                     </t>
    </r>
  </si>
  <si>
    <t>Date of Election</t>
  </si>
  <si>
    <t>Ballot Language</t>
  </si>
  <si>
    <t>Election Results</t>
  </si>
  <si>
    <r>
      <t xml:space="preserve">Expiration Date </t>
    </r>
    <r>
      <rPr>
        <sz val="11"/>
        <rFont val="Times New Roman"/>
        <family val="1"/>
      </rPr>
      <t>(If no sunset clause in ballot, leave blank)</t>
    </r>
  </si>
  <si>
    <r>
      <t>Amount of Increase Approved by Voters</t>
    </r>
    <r>
      <rPr>
        <sz val="11"/>
        <rFont val="Times New Roman"/>
        <family val="1"/>
      </rPr>
      <t xml:space="preserve"> </t>
    </r>
  </si>
  <si>
    <t>Enter the last year the levy will be in effect, if applicable.</t>
  </si>
  <si>
    <r>
      <t xml:space="preserve">(An "Increase of" or an "Increase by")          </t>
    </r>
    <r>
      <rPr>
        <b/>
        <sz val="11"/>
        <rFont val="Times New Roman"/>
        <family val="1"/>
      </rPr>
      <t>OR</t>
    </r>
  </si>
  <si>
    <t>(An "Increase to")</t>
  </si>
  <si>
    <r>
      <t>Stated Rate Approved by Voters</t>
    </r>
    <r>
      <rPr>
        <sz val="11"/>
        <rFont val="Times New Roman"/>
        <family val="1"/>
      </rPr>
      <t xml:space="preserve"> </t>
    </r>
  </si>
  <si>
    <t>Prior Year Tax Rate Ceiling or Voluntarily Reduced Rate to Apply Voter Approved Increase to.</t>
  </si>
  <si>
    <t>(Tax Rate Summary Page, Line A if Increase to an Existing Rate, Otherwise 0)</t>
  </si>
  <si>
    <t>Adjusted Prior Year Assessed Valuation</t>
  </si>
  <si>
    <t>(Form A, Line 8)</t>
  </si>
  <si>
    <r>
      <t xml:space="preserve">Maximum Prior Year Adjusted Revenue </t>
    </r>
    <r>
      <rPr>
        <sz val="11"/>
        <rFont val="Times New Roman"/>
        <family val="1"/>
      </rPr>
      <t xml:space="preserve">from property that existed in both years. </t>
    </r>
  </si>
  <si>
    <t>(Line 7 x Line 8 / 100)</t>
  </si>
  <si>
    <t>Consumer Price Index (CPI)</t>
  </si>
  <si>
    <t>as Certified by the State Tax Commission.</t>
  </si>
  <si>
    <t>Permitted Revenue Growth for CPI</t>
  </si>
  <si>
    <t>(Line 9 x Line 10)</t>
  </si>
  <si>
    <r>
      <t xml:space="preserve">Total Revenue Allowed from the Additional Voter Approved Increase </t>
    </r>
    <r>
      <rPr>
        <sz val="11"/>
        <rFont val="Times New Roman"/>
        <family val="1"/>
      </rPr>
      <t>from property that existed in both years.</t>
    </r>
  </si>
  <si>
    <t>(Line 9 + Line 11)</t>
  </si>
  <si>
    <t>Adjusted Current Year Assessed Valuation</t>
  </si>
  <si>
    <t>(Form A, Line 4)</t>
  </si>
  <si>
    <t>Adjusted Voter Approved Increased Tax Rate</t>
  </si>
  <si>
    <t xml:space="preserve">This rate will allow the same revenue as applying the Voter Approved Rate (Line 7) </t>
  </si>
  <si>
    <t>Amount of Rate Increase Authorized by Voters for the Current Year</t>
  </si>
  <si>
    <t>Enter this Rate Computed on the Tax Rate Summary Page, Line C if increasing an existing levy,</t>
  </si>
  <si>
    <t>Otherwise, on the Tax Rate Summary Page, Line BB if this is a new or a temporary rate increase.</t>
  </si>
  <si>
    <t xml:space="preserve">House Bill No. 506, passed in 2011, allows taxing authorities that passed a voter approved increase after August 27, 2008 </t>
  </si>
  <si>
    <t xml:space="preserve">to levy a rate that is the greater of the increase approved by voters (Line 7) or the adjusted voter approved increase (Line 14) </t>
  </si>
  <si>
    <t xml:space="preserve">in order to generate substantially the same revenue that would have been generated by applying the voter approved increase </t>
  </si>
  <si>
    <t>to the total assessed valuation at the time of the voter approval increased by the consumer price index (Line 10).</t>
  </si>
  <si>
    <t>to the Prior Year Assessed Value (Line 8) Increased by the CPI (Line 10).  (Line 12 / Line 13 x 100)</t>
  </si>
  <si>
    <t>Attach a sample ballot or state the proposition posed to the voters exactly as it appeared on the ballot.</t>
  </si>
  <si>
    <r>
      <t>(2014) Tax Rate Ceiling From Prior Year</t>
    </r>
    <r>
      <rPr>
        <sz val="10.5"/>
        <rFont val="Times New Roman"/>
        <family val="1"/>
      </rPr>
      <t xml:space="preserve"> (Informational Summary Page, Line A from above)</t>
    </r>
  </si>
  <si>
    <r>
      <t xml:space="preserve">Most Recent Voter Approved Rate </t>
    </r>
    <r>
      <rPr>
        <sz val="8.5"/>
        <rFont val="Times New Roman"/>
        <family val="1"/>
      </rPr>
      <t>(Prior Year's Tax Rate Summary Page, Line E or Form B, Line 15 if new ballot)</t>
    </r>
  </si>
  <si>
    <t>Even Numbered Year</t>
  </si>
  <si>
    <t>were Taken in a Prior</t>
  </si>
  <si>
    <t>No Voluntary Reductions</t>
  </si>
  <si>
    <t>Tax Rate Ceiling as if</t>
  </si>
  <si>
    <t xml:space="preserve">Based on Prior Year </t>
  </si>
  <si>
    <t>in Calculating its                Tax Rate</t>
  </si>
  <si>
    <t>For Political</t>
  </si>
  <si>
    <t xml:space="preserve">                                CLICK ON THE TABS BELOW TO VIEW THE SUMMARY PAGE, FORM A, FORM B, FORM C, AND INFORMATIONAL DATA.</t>
  </si>
  <si>
    <t xml:space="preserve">                                PRINT OFF THE SUMMARY PAGE, FORM A, FORM B, FORM C, &amp; INFORMATIONAL DATA IF DESIRED.</t>
  </si>
  <si>
    <t>NOTICE: A VOLUNTARY REDUCTION TAKEN IN AN EVEN-NUMBERED YEAR WILL LOWER THE                                                        TAX RATE CEILING FOR THE FOLLOWING YEAR</t>
  </si>
  <si>
    <t>FORM C  -  FOR POLITICAL SUBDIVISIONS OTHER THAN SCHOOLS LEVYING A SINGLE RATE ON ALL PROPERTY</t>
  </si>
  <si>
    <t>Column 1</t>
  </si>
  <si>
    <t>Column 2</t>
  </si>
  <si>
    <r>
      <t xml:space="preserve">Information gathered on this tab is used to calculate the Summary Page, Form A, Form B, Form C, &amp; Informational Data tabs. Data entered in Column 1 is used to calculate the Tax Rate Ceiling had no voluntary reductions been taken in a prior even numbered year (see the Informational Data tab for this calculation). </t>
    </r>
    <r>
      <rPr>
        <b/>
        <sz val="10"/>
        <rFont val="Times New Roman"/>
        <family val="1"/>
      </rPr>
      <t>The political subdivision must use Column 2 for setting its property tax rate (see the Summary Page and Form A for this calculation).</t>
    </r>
    <r>
      <rPr>
        <sz val="10"/>
        <rFont val="Times New Roman"/>
        <family val="1"/>
      </rPr>
      <t xml:space="preserve"> The numbers in the Column 2 may be different from Column 1 if a voluntary reduction was taken in a prior even numbered year. </t>
    </r>
  </si>
  <si>
    <t>Subdivision Use</t>
  </si>
  <si>
    <t>Information on this tab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Data tab provides the rate that would be allowed had there been no previous voluntary reduction(s) taken in an even numbered year(s).</t>
  </si>
  <si>
    <t>FORM B  -  FOR POLITICAL SUBDIVISIONS OTHER THAN SCHOOLS LEVYING A SINGLE RATE ON ALL PROPERTY</t>
  </si>
  <si>
    <t>Informational Form A, Lines 9-18</t>
  </si>
  <si>
    <t>Informational Form B, Lines 6-15</t>
  </si>
  <si>
    <t xml:space="preserve">Column 2 (Prior Year Tax Rate Summary Page, Line F minus Line H) </t>
  </si>
  <si>
    <t>Information on this tab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Tax Rate Data tab provides the rate that would be allowed had there been no previous voluntary reduction(s) taken in an even numbered year(s).</t>
  </si>
  <si>
    <t>TAX RATE DATA ENTRY PAGE</t>
  </si>
  <si>
    <t xml:space="preserve">NOTE: THIS IS AN INFORMAL TAX RATE CALCULATOR FILE INTENDED FOR POLITICAL SUBDIVISION PRELIMINARY CALCULATIONS ONLY.  THIS FILE IS NOT INTENDED TO BE USED BY THE POLITICAL SUBDIVISION TO SUBMIT THEIR TAX RATE TO THE COUNTY. </t>
  </si>
  <si>
    <t>INFORMAL TAX RATE CALCULATOR</t>
  </si>
  <si>
    <t xml:space="preserve">ONLY THE PROFORMA PRINTED FROM THE STATE AUDITOR'S ON-LINE TAX RATE SYSTEM SHOULD BE SUBMITTED TO THE COUNTY TO SET THE FINAL TAX RATE. </t>
  </si>
  <si>
    <t>IF THIS POLITICAL SUBDIVISION LEVIES A PROPERTY TAX RATE PARTIALLY OR WHOLLY IN CLAY COUNTY, JACKSON COUNTY, ST. LOUIS COUNTY, OR THE CITY OF ST. LOUIS AND CHANGES ARE NECESSARY TO THE 2015 TAX RATE FORMS, PLEASE LOG ONTO THE STATE AUDITOR'S TAX RATE SYSTEM AND ENTER UPDATED INFORMATION TO MAKE THOSE CHANGES AND SELECT SUBMIT.  CONTACT THE STATE AUDITOR'S OFFICE IF YOU HAVE MISPLACED YOUR USER ID AND/OR PASSWORD.</t>
  </si>
  <si>
    <t>OTHERWISE FOR POLITICAL SUBDIVISIONS NOT PARTIALLY IN CLAY COUNTY, JACKSON COUNTY, ST. LOUIS COUNTY, OR THE CITY OF ST. LOUIS CONTACT YOUR COUNTY CLERK(S) TO HAVE THEM LOG ONTO THE STATE AUDITOR'S TAX RATE SYSTEM TO MAKE ANY NECESSARY CHANGES.</t>
  </si>
  <si>
    <t>Column 1 (Prior Year Informational Tax Rate Data, Line F)</t>
  </si>
  <si>
    <r>
      <rPr>
        <b/>
        <sz val="10.5"/>
        <rFont val="Times New Roman"/>
        <family val="1"/>
      </rPr>
      <t>Prior Year Tax Rate Ceiling</t>
    </r>
    <r>
      <rPr>
        <sz val="10.5"/>
        <rFont val="Times New Roman"/>
        <family val="1"/>
      </rPr>
      <t xml:space="preserve"> (Prior Year Informational Tax Rate Data, Line F)</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</si>
</sst>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0.0000%"/>
    <numFmt numFmtId="166" formatCode="#,##0.0000"/>
    <numFmt numFmtId="167" formatCode="0.0000"/>
    <numFmt numFmtId="168" formatCode="#,##0.0000_);[Red]\(#,##0.0000\)"/>
    <numFmt numFmtId="169" formatCode="#,##0.000000_);[Red]\(#,##0.000000\)"/>
    <numFmt numFmtId="170" formatCode="0.0000_);[Red]\(0.0000\)"/>
    <numFmt numFmtId="171" formatCode="mm/dd/yy"/>
    <numFmt numFmtId="172" formatCode="[&lt;=9999999]###\-####;\(###\)\ ###\-####"/>
    <numFmt numFmtId="173" formatCode="0_);\(0\)"/>
    <numFmt numFmtId="174" formatCode="mm/dd/yy;@"/>
    <numFmt numFmtId="175" formatCode="0.0000_);\(0.0000\)"/>
  </numFmts>
  <fonts count="66">
    <font>
      <sz val="12"/>
      <name val="Times New Roman"/>
      <family val="0"/>
    </font>
    <font>
      <sz val="12"/>
      <color indexed="8"/>
      <name val="Times New Roman"/>
      <family val="2"/>
    </font>
    <font>
      <b/>
      <sz val="11"/>
      <name val="Times New Roman"/>
      <family val="1"/>
    </font>
    <font>
      <sz val="11"/>
      <name val="Times New Roman"/>
      <family val="1"/>
    </font>
    <font>
      <b/>
      <u val="single"/>
      <sz val="11"/>
      <name val="Times New Roman"/>
      <family val="1"/>
    </font>
    <font>
      <u val="double"/>
      <sz val="11"/>
      <name val="Times New Roman"/>
      <family val="1"/>
    </font>
    <font>
      <u val="single"/>
      <sz val="11"/>
      <name val="Times New Roman"/>
      <family val="1"/>
    </font>
    <font>
      <b/>
      <sz val="10"/>
      <name val="Times New Roman"/>
      <family val="1"/>
    </font>
    <font>
      <sz val="10"/>
      <name val="Times New Roman"/>
      <family val="1"/>
    </font>
    <font>
      <b/>
      <u val="single"/>
      <sz val="10"/>
      <name val="Times New Roman"/>
      <family val="1"/>
    </font>
    <font>
      <sz val="10.5"/>
      <name val="Times New Roman"/>
      <family val="1"/>
    </font>
    <font>
      <b/>
      <sz val="10.5"/>
      <name val="Times New Roman"/>
      <family val="1"/>
    </font>
    <font>
      <sz val="9"/>
      <name val="Times New Roman"/>
      <family val="1"/>
    </font>
    <font>
      <sz val="8"/>
      <name val="Tahoma"/>
      <family val="2"/>
    </font>
    <font>
      <b/>
      <sz val="8"/>
      <name val="Tahoma"/>
      <family val="2"/>
    </font>
    <font>
      <u val="single"/>
      <sz val="8"/>
      <name val="Tahoma"/>
      <family val="2"/>
    </font>
    <font>
      <sz val="9.5"/>
      <name val="Times New Roman"/>
      <family val="1"/>
    </font>
    <font>
      <b/>
      <sz val="9"/>
      <name val="Times New Roman"/>
      <family val="1"/>
    </font>
    <font>
      <sz val="8"/>
      <name val="Times New Roman"/>
      <family val="1"/>
    </font>
    <font>
      <u val="single"/>
      <sz val="10"/>
      <name val="Times New Roman"/>
      <family val="1"/>
    </font>
    <font>
      <b/>
      <sz val="8"/>
      <name val="Times New Roman"/>
      <family val="1"/>
    </font>
    <font>
      <strike/>
      <sz val="11"/>
      <name val="Times New Roman"/>
      <family val="1"/>
    </font>
    <font>
      <b/>
      <sz val="14"/>
      <name val="Times New Roman"/>
      <family val="1"/>
    </font>
    <font>
      <sz val="14"/>
      <name val="Times New Roman"/>
      <family val="1"/>
    </font>
    <font>
      <b/>
      <u val="single"/>
      <sz val="12"/>
      <name val="Times New Roman"/>
      <family val="1"/>
    </font>
    <font>
      <sz val="8.5"/>
      <name val="Times New Roman"/>
      <family val="1"/>
    </font>
    <font>
      <b/>
      <strike/>
      <sz val="11"/>
      <name val="Times New Roman"/>
      <family val="1"/>
    </font>
    <font>
      <b/>
      <sz val="9.5"/>
      <name val="Times New Roman"/>
      <family val="1"/>
    </font>
    <font>
      <b/>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tted"/>
    </border>
    <border>
      <left/>
      <right/>
      <top style="dotted"/>
      <bottom/>
    </border>
    <border>
      <left/>
      <right/>
      <top style="thin"/>
      <bottom style="thin"/>
    </border>
    <border>
      <left/>
      <right/>
      <top style="thin"/>
      <bottom/>
    </border>
    <border>
      <left/>
      <right/>
      <top/>
      <bottom style="double"/>
    </border>
    <border>
      <left/>
      <right/>
      <top style="double"/>
      <bottom style="thin"/>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69">
    <xf numFmtId="0" fontId="0" fillId="0" borderId="0" xfId="0" applyAlignment="1">
      <alignment/>
    </xf>
    <xf numFmtId="168" fontId="8" fillId="33" borderId="10" xfId="0" applyNumberFormat="1" applyFont="1" applyFill="1" applyBorder="1" applyAlignment="1" applyProtection="1">
      <alignment/>
      <protection locked="0"/>
    </xf>
    <xf numFmtId="38" fontId="8" fillId="33" borderId="10" xfId="0" applyNumberFormat="1" applyFont="1" applyFill="1" applyBorder="1" applyAlignment="1" applyProtection="1">
      <alignment/>
      <protection locked="0"/>
    </xf>
    <xf numFmtId="14" fontId="8" fillId="33" borderId="10" xfId="0" applyNumberFormat="1" applyFont="1" applyFill="1" applyBorder="1" applyAlignment="1" applyProtection="1">
      <alignment/>
      <protection locked="0"/>
    </xf>
    <xf numFmtId="164" fontId="8" fillId="33" borderId="10" xfId="0" applyNumberFormat="1" applyFont="1" applyFill="1" applyBorder="1" applyAlignment="1" applyProtection="1">
      <alignment horizontal="center"/>
      <protection locked="0"/>
    </xf>
    <xf numFmtId="0" fontId="3" fillId="0" borderId="0" xfId="0" applyFont="1" applyAlignment="1" applyProtection="1">
      <alignment/>
      <protection/>
    </xf>
    <xf numFmtId="0" fontId="3" fillId="0" borderId="0" xfId="0" applyFont="1" applyBorder="1" applyAlignment="1" applyProtection="1">
      <alignment/>
      <protection/>
    </xf>
    <xf numFmtId="0" fontId="2" fillId="0" borderId="0" xfId="0" applyFont="1" applyAlignment="1" applyProtection="1">
      <alignment horizontal="right"/>
      <protection/>
    </xf>
    <xf numFmtId="0" fontId="3" fillId="0" borderId="0" xfId="0" applyFont="1" applyAlignment="1" applyProtection="1">
      <alignment horizontal="centerContinuous"/>
      <protection/>
    </xf>
    <xf numFmtId="167" fontId="3" fillId="0" borderId="0" xfId="0" applyNumberFormat="1" applyFont="1" applyAlignment="1" applyProtection="1">
      <alignment horizontal="centerContinuous"/>
      <protection/>
    </xf>
    <xf numFmtId="0" fontId="3" fillId="0" borderId="11" xfId="0" applyFont="1" applyBorder="1" applyAlignment="1" applyProtection="1">
      <alignment/>
      <protection/>
    </xf>
    <xf numFmtId="167" fontId="3" fillId="0" borderId="11" xfId="0" applyNumberFormat="1" applyFont="1" applyBorder="1" applyAlignment="1" applyProtection="1">
      <alignment/>
      <protection/>
    </xf>
    <xf numFmtId="0" fontId="3" fillId="0" borderId="12" xfId="0" applyFont="1" applyBorder="1" applyAlignment="1" applyProtection="1">
      <alignment/>
      <protection/>
    </xf>
    <xf numFmtId="0" fontId="3" fillId="0" borderId="0" xfId="0" applyFont="1" applyAlignment="1" applyProtection="1">
      <alignment horizontal="right"/>
      <protection/>
    </xf>
    <xf numFmtId="0" fontId="3" fillId="0" borderId="0" xfId="0" applyFont="1" applyAlignment="1" applyProtection="1">
      <alignment wrapText="1"/>
      <protection/>
    </xf>
    <xf numFmtId="167" fontId="3" fillId="0" borderId="0" xfId="0" applyNumberFormat="1"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Border="1" applyAlignment="1" applyProtection="1">
      <alignment/>
      <protection/>
    </xf>
    <xf numFmtId="167" fontId="3" fillId="0" borderId="0" xfId="0" applyNumberFormat="1" applyFont="1" applyBorder="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protection/>
    </xf>
    <xf numFmtId="167" fontId="3" fillId="0" borderId="0" xfId="0" applyNumberFormat="1" applyFont="1" applyAlignment="1" applyProtection="1">
      <alignment/>
      <protection/>
    </xf>
    <xf numFmtId="0" fontId="3" fillId="0" borderId="0" xfId="0" applyFont="1" applyFill="1" applyBorder="1" applyAlignment="1" applyProtection="1">
      <alignment/>
      <protection/>
    </xf>
    <xf numFmtId="167" fontId="3" fillId="0" borderId="0" xfId="0" applyNumberFormat="1" applyFont="1" applyFill="1" applyBorder="1" applyAlignment="1" applyProtection="1">
      <alignment/>
      <protection/>
    </xf>
    <xf numFmtId="0" fontId="3" fillId="0" borderId="0" xfId="0" applyFont="1" applyFill="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Continuous"/>
      <protection/>
    </xf>
    <xf numFmtId="167" fontId="3" fillId="0" borderId="0" xfId="0" applyNumberFormat="1" applyFont="1" applyBorder="1" applyAlignment="1" applyProtection="1">
      <alignment horizontal="centerContinuous"/>
      <protection/>
    </xf>
    <xf numFmtId="167" fontId="3" fillId="0" borderId="12" xfId="0" applyNumberFormat="1" applyFont="1" applyBorder="1" applyAlignment="1" applyProtection="1">
      <alignment horizontal="centerContinuous"/>
      <protection/>
    </xf>
    <xf numFmtId="0" fontId="3" fillId="0" borderId="12" xfId="0" applyFont="1" applyBorder="1" applyAlignment="1" applyProtection="1">
      <alignment horizontal="centerContinuous"/>
      <protection/>
    </xf>
    <xf numFmtId="0" fontId="2" fillId="0" borderId="0" xfId="0" applyFont="1" applyAlignment="1" applyProtection="1">
      <alignment/>
      <protection/>
    </xf>
    <xf numFmtId="0" fontId="0" fillId="0" borderId="0" xfId="0" applyAlignment="1" applyProtection="1">
      <alignment/>
      <protection/>
    </xf>
    <xf numFmtId="168" fontId="3" fillId="33" borderId="10" xfId="0" applyNumberFormat="1" applyFont="1" applyFill="1" applyBorder="1" applyAlignment="1" applyProtection="1">
      <alignment/>
      <protection locked="0"/>
    </xf>
    <xf numFmtId="166" fontId="3" fillId="0" borderId="0" xfId="0" applyNumberFormat="1" applyFont="1" applyFill="1" applyAlignment="1" applyProtection="1">
      <alignment horizontal="center"/>
      <protection/>
    </xf>
    <xf numFmtId="166" fontId="3" fillId="33" borderId="10" xfId="0" applyNumberFormat="1" applyFont="1" applyFill="1" applyBorder="1" applyAlignment="1" applyProtection="1">
      <alignment horizontal="center"/>
      <protection locked="0"/>
    </xf>
    <xf numFmtId="171" fontId="8" fillId="33" borderId="10" xfId="0" applyNumberFormat="1" applyFont="1" applyFill="1" applyBorder="1" applyAlignment="1" applyProtection="1">
      <alignment horizontal="center"/>
      <protection locked="0"/>
    </xf>
    <xf numFmtId="172" fontId="8" fillId="33" borderId="10" xfId="0" applyNumberFormat="1" applyFont="1" applyFill="1" applyBorder="1" applyAlignment="1" applyProtection="1">
      <alignment horizontal="center"/>
      <protection locked="0"/>
    </xf>
    <xf numFmtId="49" fontId="8" fillId="33" borderId="10" xfId="0" applyNumberFormat="1" applyFont="1" applyFill="1" applyBorder="1" applyAlignment="1" applyProtection="1">
      <alignment horizontal="center"/>
      <protection locked="0"/>
    </xf>
    <xf numFmtId="49" fontId="8" fillId="33" borderId="13" xfId="0" applyNumberFormat="1" applyFont="1" applyFill="1" applyBorder="1" applyAlignment="1" applyProtection="1">
      <alignment horizontal="center"/>
      <protection locked="0"/>
    </xf>
    <xf numFmtId="0" fontId="7" fillId="34" borderId="0" xfId="0" applyFont="1" applyFill="1" applyAlignment="1">
      <alignment horizontal="centerContinuous"/>
    </xf>
    <xf numFmtId="0" fontId="8" fillId="34" borderId="0" xfId="0" applyFont="1" applyFill="1" applyAlignment="1">
      <alignment horizontal="centerContinuous"/>
    </xf>
    <xf numFmtId="0" fontId="8" fillId="34" borderId="0" xfId="0" applyFont="1" applyFill="1" applyAlignment="1">
      <alignment/>
    </xf>
    <xf numFmtId="0" fontId="7" fillId="34" borderId="0" xfId="0" applyFont="1" applyFill="1" applyAlignment="1">
      <alignment horizontal="left"/>
    </xf>
    <xf numFmtId="0" fontId="7" fillId="34" borderId="0" xfId="0" applyFont="1" applyFill="1" applyAlignment="1">
      <alignment horizontal="left" indent="1"/>
    </xf>
    <xf numFmtId="0" fontId="8" fillId="34" borderId="0" xfId="0" applyFont="1" applyFill="1" applyAlignment="1">
      <alignment horizontal="center"/>
    </xf>
    <xf numFmtId="0" fontId="7" fillId="34" borderId="0" xfId="0" applyFont="1" applyFill="1" applyBorder="1" applyAlignment="1">
      <alignment/>
    </xf>
    <xf numFmtId="0" fontId="8" fillId="34" borderId="0" xfId="0" applyFont="1" applyFill="1" applyBorder="1" applyAlignment="1">
      <alignment/>
    </xf>
    <xf numFmtId="14" fontId="7" fillId="34" borderId="0" xfId="0" applyNumberFormat="1" applyFont="1" applyFill="1" applyAlignment="1">
      <alignment horizontal="center"/>
    </xf>
    <xf numFmtId="0" fontId="7" fillId="34" borderId="0" xfId="0" applyFont="1" applyFill="1" applyAlignment="1">
      <alignment horizontal="center"/>
    </xf>
    <xf numFmtId="0" fontId="7" fillId="34" borderId="0" xfId="0" applyFont="1" applyFill="1" applyBorder="1" applyAlignment="1">
      <alignment horizontal="left" indent="7"/>
    </xf>
    <xf numFmtId="0" fontId="8" fillId="34" borderId="0" xfId="0" applyFont="1" applyFill="1" applyBorder="1" applyAlignment="1">
      <alignment horizontal="left" vertical="top"/>
    </xf>
    <xf numFmtId="0" fontId="0" fillId="34" borderId="0" xfId="0" applyFill="1" applyAlignment="1">
      <alignment horizontal="centerContinuous" vertical="top"/>
    </xf>
    <xf numFmtId="0" fontId="8" fillId="34" borderId="10" xfId="0" applyFont="1" applyFill="1" applyBorder="1" applyAlignment="1">
      <alignment horizontal="left" vertical="top"/>
    </xf>
    <xf numFmtId="0" fontId="0" fillId="34" borderId="10" xfId="0" applyFill="1" applyBorder="1" applyAlignment="1">
      <alignment horizontal="centerContinuous" vertical="top"/>
    </xf>
    <xf numFmtId="0" fontId="7" fillId="34" borderId="0" xfId="0" applyFont="1" applyFill="1" applyBorder="1" applyAlignment="1">
      <alignment/>
    </xf>
    <xf numFmtId="0" fontId="7" fillId="34" borderId="0" xfId="0" applyFont="1" applyFill="1" applyAlignment="1">
      <alignment/>
    </xf>
    <xf numFmtId="3" fontId="8" fillId="34" borderId="0" xfId="0" applyNumberFormat="1" applyFont="1" applyFill="1" applyBorder="1" applyAlignment="1">
      <alignment/>
    </xf>
    <xf numFmtId="168" fontId="8" fillId="34" borderId="0" xfId="0" applyNumberFormat="1" applyFont="1" applyFill="1" applyBorder="1" applyAlignment="1">
      <alignment/>
    </xf>
    <xf numFmtId="0" fontId="8" fillId="34" borderId="0" xfId="0" applyFont="1" applyFill="1" applyAlignment="1">
      <alignment horizontal="left"/>
    </xf>
    <xf numFmtId="0" fontId="8" fillId="34" borderId="0" xfId="0" applyFont="1" applyFill="1" applyAlignment="1">
      <alignment/>
    </xf>
    <xf numFmtId="0" fontId="7" fillId="34" borderId="14" xfId="0" applyFont="1" applyFill="1" applyBorder="1" applyAlignment="1">
      <alignment/>
    </xf>
    <xf numFmtId="0" fontId="8" fillId="34" borderId="14" xfId="0" applyFont="1" applyFill="1" applyBorder="1" applyAlignment="1">
      <alignment/>
    </xf>
    <xf numFmtId="0" fontId="7" fillId="34" borderId="13" xfId="0" applyFont="1" applyFill="1" applyBorder="1" applyAlignment="1">
      <alignment horizontal="center"/>
    </xf>
    <xf numFmtId="0" fontId="7" fillId="34" borderId="14" xfId="0" applyFont="1" applyFill="1" applyBorder="1" applyAlignment="1">
      <alignment horizontal="center"/>
    </xf>
    <xf numFmtId="38" fontId="8" fillId="34" borderId="10" xfId="0" applyNumberFormat="1" applyFont="1" applyFill="1" applyBorder="1" applyAlignment="1">
      <alignment horizontal="center"/>
    </xf>
    <xf numFmtId="38" fontId="8" fillId="34" borderId="0" xfId="0" applyNumberFormat="1" applyFont="1" applyFill="1" applyAlignment="1">
      <alignment/>
    </xf>
    <xf numFmtId="38" fontId="8" fillId="34" borderId="0" xfId="0" applyNumberFormat="1" applyFont="1" applyFill="1" applyBorder="1" applyAlignment="1">
      <alignment/>
    </xf>
    <xf numFmtId="0" fontId="8" fillId="34" borderId="10" xfId="0" applyFont="1" applyFill="1" applyBorder="1" applyAlignment="1">
      <alignment horizontal="left" indent="2"/>
    </xf>
    <xf numFmtId="0" fontId="8" fillId="34" borderId="10" xfId="0" applyFont="1" applyFill="1" applyBorder="1" applyAlignment="1">
      <alignment/>
    </xf>
    <xf numFmtId="0" fontId="8" fillId="34" borderId="0" xfId="0" applyFont="1" applyFill="1" applyBorder="1" applyAlignment="1">
      <alignment horizontal="center"/>
    </xf>
    <xf numFmtId="0" fontId="8" fillId="34" borderId="0" xfId="0" applyFont="1" applyFill="1" applyBorder="1" applyAlignment="1">
      <alignment horizontal="left"/>
    </xf>
    <xf numFmtId="0" fontId="8" fillId="34" borderId="0" xfId="0" applyFont="1" applyFill="1" applyAlignment="1">
      <alignment horizontal="right"/>
    </xf>
    <xf numFmtId="0" fontId="8" fillId="34" borderId="0" xfId="0" applyFont="1" applyFill="1" applyBorder="1" applyAlignment="1">
      <alignment horizontal="right"/>
    </xf>
    <xf numFmtId="0" fontId="8" fillId="34" borderId="0" xfId="0" applyFont="1" applyFill="1" applyAlignment="1">
      <alignment horizontal="left" indent="3"/>
    </xf>
    <xf numFmtId="168" fontId="8" fillId="34" borderId="0" xfId="0" applyNumberFormat="1" applyFont="1" applyFill="1" applyAlignment="1">
      <alignment/>
    </xf>
    <xf numFmtId="38" fontId="8" fillId="34" borderId="10" xfId="0" applyNumberFormat="1" applyFont="1" applyFill="1" applyBorder="1" applyAlignment="1">
      <alignment/>
    </xf>
    <xf numFmtId="0" fontId="9" fillId="34" borderId="0" xfId="0" applyFont="1" applyFill="1" applyBorder="1" applyAlignment="1">
      <alignment/>
    </xf>
    <xf numFmtId="3" fontId="8" fillId="34" borderId="0" xfId="0" applyNumberFormat="1" applyFont="1" applyFill="1" applyAlignment="1">
      <alignment/>
    </xf>
    <xf numFmtId="0" fontId="8" fillId="34" borderId="0" xfId="0" applyFont="1" applyFill="1" applyBorder="1" applyAlignment="1" applyProtection="1">
      <alignment/>
      <protection/>
    </xf>
    <xf numFmtId="0" fontId="8" fillId="34" borderId="0" xfId="0" applyFont="1" applyFill="1" applyAlignment="1" applyProtection="1">
      <alignment/>
      <protection/>
    </xf>
    <xf numFmtId="1" fontId="8" fillId="33" borderId="10" xfId="0" applyNumberFormat="1" applyFont="1" applyFill="1" applyBorder="1" applyAlignment="1" applyProtection="1">
      <alignment/>
      <protection locked="0"/>
    </xf>
    <xf numFmtId="0" fontId="2" fillId="0" borderId="0" xfId="0" applyFont="1" applyAlignment="1" applyProtection="1">
      <alignment horizontal="left" vertical="top"/>
      <protection/>
    </xf>
    <xf numFmtId="166" fontId="3" fillId="0" borderId="10" xfId="0" applyNumberFormat="1" applyFont="1" applyFill="1" applyBorder="1" applyAlignment="1" applyProtection="1">
      <alignment horizontal="center"/>
      <protection hidden="1"/>
    </xf>
    <xf numFmtId="166" fontId="3" fillId="0" borderId="0" xfId="0" applyNumberFormat="1" applyFont="1" applyFill="1" applyAlignment="1" applyProtection="1">
      <alignment horizontal="center"/>
      <protection hidden="1"/>
    </xf>
    <xf numFmtId="166" fontId="3" fillId="0" borderId="15" xfId="0" applyNumberFormat="1" applyFont="1" applyFill="1" applyBorder="1" applyAlignment="1" applyProtection="1">
      <alignment horizontal="center"/>
      <protection hidden="1"/>
    </xf>
    <xf numFmtId="166" fontId="3" fillId="0" borderId="0" xfId="0" applyNumberFormat="1" applyFont="1" applyAlignment="1" applyProtection="1">
      <alignment horizontal="center"/>
      <protection hidden="1"/>
    </xf>
    <xf numFmtId="49" fontId="2" fillId="0" borderId="0" xfId="0" applyNumberFormat="1" applyFont="1"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center"/>
      <protection hidden="1"/>
    </xf>
    <xf numFmtId="49" fontId="3" fillId="0" borderId="0" xfId="0" applyNumberFormat="1" applyFont="1" applyAlignment="1" applyProtection="1">
      <alignment horizontal="centerContinuous"/>
      <protection hidden="1"/>
    </xf>
    <xf numFmtId="0" fontId="3" fillId="0" borderId="0" xfId="0" applyFont="1" applyAlignment="1" applyProtection="1">
      <alignment horizontal="centerContinuous"/>
      <protection hidden="1"/>
    </xf>
    <xf numFmtId="49" fontId="2" fillId="0" borderId="11" xfId="0" applyNumberFormat="1" applyFont="1" applyBorder="1" applyAlignment="1" applyProtection="1">
      <alignment/>
      <protection hidden="1"/>
    </xf>
    <xf numFmtId="0" fontId="3" fillId="0" borderId="11" xfId="0" applyFont="1" applyBorder="1" applyAlignment="1" applyProtection="1">
      <alignment/>
      <protection hidden="1"/>
    </xf>
    <xf numFmtId="0" fontId="3" fillId="0" borderId="11" xfId="0" applyFont="1" applyBorder="1" applyAlignment="1" applyProtection="1">
      <alignment horizontal="center"/>
      <protection hidden="1"/>
    </xf>
    <xf numFmtId="3" fontId="3" fillId="0" borderId="11" xfId="0" applyNumberFormat="1" applyFont="1" applyBorder="1" applyAlignment="1" applyProtection="1">
      <alignment/>
      <protection hidden="1"/>
    </xf>
    <xf numFmtId="49" fontId="2" fillId="0" borderId="0" xfId="0" applyNumberFormat="1"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Border="1" applyAlignment="1" applyProtection="1">
      <alignment horizontal="center"/>
      <protection hidden="1"/>
    </xf>
    <xf numFmtId="3" fontId="3" fillId="0" borderId="0" xfId="0" applyNumberFormat="1" applyFont="1" applyBorder="1" applyAlignment="1" applyProtection="1">
      <alignment/>
      <protection hidden="1"/>
    </xf>
    <xf numFmtId="49" fontId="3" fillId="0" borderId="0" xfId="0" applyNumberFormat="1" applyFont="1" applyAlignment="1" applyProtection="1">
      <alignment horizontal="right"/>
      <protection hidden="1"/>
    </xf>
    <xf numFmtId="49" fontId="3" fillId="0" borderId="0" xfId="0" applyNumberFormat="1" applyFont="1" applyAlignment="1" applyProtection="1">
      <alignment horizontal="left"/>
      <protection hidden="1"/>
    </xf>
    <xf numFmtId="0" fontId="2" fillId="0" borderId="0" xfId="0" applyFont="1" applyAlignment="1" applyProtection="1">
      <alignment/>
      <protection hidden="1"/>
    </xf>
    <xf numFmtId="0" fontId="3" fillId="0" borderId="0" xfId="0" applyFont="1" applyAlignment="1" applyProtection="1">
      <alignment/>
      <protection hidden="1"/>
    </xf>
    <xf numFmtId="3" fontId="3" fillId="0" borderId="0" xfId="0" applyNumberFormat="1" applyFont="1" applyAlignment="1" applyProtection="1">
      <alignment/>
      <protection hidden="1"/>
    </xf>
    <xf numFmtId="0" fontId="2" fillId="0" borderId="0" xfId="0" applyFont="1" applyAlignment="1" applyProtection="1">
      <alignment horizontal="right"/>
      <protection hidden="1"/>
    </xf>
    <xf numFmtId="49" fontId="3" fillId="0" borderId="0" xfId="0" applyNumberFormat="1" applyFont="1" applyAlignment="1" applyProtection="1">
      <alignment/>
      <protection hidden="1"/>
    </xf>
    <xf numFmtId="0" fontId="0" fillId="0" borderId="0" xfId="0" applyAlignment="1" applyProtection="1">
      <alignment/>
      <protection hidden="1"/>
    </xf>
    <xf numFmtId="0" fontId="3" fillId="0" borderId="0" xfId="0" applyFont="1" applyAlignment="1" applyProtection="1">
      <alignment wrapText="1"/>
      <protection hidden="1"/>
    </xf>
    <xf numFmtId="3" fontId="3" fillId="0" borderId="10" xfId="0" applyNumberFormat="1" applyFont="1" applyBorder="1" applyAlignment="1" applyProtection="1">
      <alignment horizontal="right"/>
      <protection hidden="1"/>
    </xf>
    <xf numFmtId="38" fontId="3" fillId="0" borderId="0" xfId="0" applyNumberFormat="1" applyFont="1" applyAlignment="1" applyProtection="1">
      <alignment/>
      <protection hidden="1"/>
    </xf>
    <xf numFmtId="38" fontId="3" fillId="0" borderId="0" xfId="0" applyNumberFormat="1" applyFont="1" applyBorder="1" applyAlignment="1" applyProtection="1">
      <alignment horizontal="center"/>
      <protection hidden="1"/>
    </xf>
    <xf numFmtId="3" fontId="3" fillId="0" borderId="10" xfId="0" applyNumberFormat="1" applyFont="1" applyBorder="1" applyAlignment="1" applyProtection="1">
      <alignment/>
      <protection hidden="1"/>
    </xf>
    <xf numFmtId="38" fontId="3" fillId="0" borderId="0" xfId="0" applyNumberFormat="1" applyFont="1" applyAlignment="1" applyProtection="1">
      <alignment horizontal="center"/>
      <protection hidden="1"/>
    </xf>
    <xf numFmtId="38" fontId="3" fillId="0" borderId="0" xfId="0" applyNumberFormat="1" applyFont="1" applyBorder="1" applyAlignment="1" applyProtection="1">
      <alignment/>
      <protection hidden="1"/>
    </xf>
    <xf numFmtId="0" fontId="2" fillId="0" borderId="0" xfId="0" applyFont="1" applyAlignment="1" applyProtection="1">
      <alignment horizontal="centerContinuous"/>
      <protection hidden="1"/>
    </xf>
    <xf numFmtId="38" fontId="3" fillId="0" borderId="0" xfId="0" applyNumberFormat="1" applyFont="1" applyAlignment="1" applyProtection="1">
      <alignment horizontal="centerContinuous"/>
      <protection hidden="1"/>
    </xf>
    <xf numFmtId="38" fontId="3" fillId="0" borderId="15" xfId="0" applyNumberFormat="1" applyFont="1" applyBorder="1" applyAlignment="1" applyProtection="1">
      <alignment/>
      <protection hidden="1"/>
    </xf>
    <xf numFmtId="0" fontId="6" fillId="0" borderId="0" xfId="0" applyFont="1" applyAlignment="1" applyProtection="1">
      <alignment/>
      <protection hidden="1"/>
    </xf>
    <xf numFmtId="38" fontId="3" fillId="0" borderId="10" xfId="0" applyNumberFormat="1" applyFont="1" applyBorder="1" applyAlignment="1" applyProtection="1">
      <alignment/>
      <protection hidden="1"/>
    </xf>
    <xf numFmtId="165" fontId="3" fillId="0" borderId="10" xfId="59" applyNumberFormat="1" applyFont="1" applyBorder="1" applyAlignment="1" applyProtection="1">
      <alignment horizontal="right"/>
      <protection hidden="1"/>
    </xf>
    <xf numFmtId="3" fontId="3" fillId="0" borderId="0" xfId="0" applyNumberFormat="1" applyFont="1" applyAlignment="1" applyProtection="1">
      <alignment/>
      <protection hidden="1"/>
    </xf>
    <xf numFmtId="168" fontId="3" fillId="0" borderId="10" xfId="0" applyNumberFormat="1" applyFont="1" applyBorder="1" applyAlignment="1" applyProtection="1">
      <alignment/>
      <protection hidden="1"/>
    </xf>
    <xf numFmtId="165" fontId="3" fillId="0" borderId="10" xfId="59" applyNumberFormat="1" applyFont="1" applyBorder="1" applyAlignment="1" applyProtection="1">
      <alignment/>
      <protection hidden="1"/>
    </xf>
    <xf numFmtId="3" fontId="3" fillId="0" borderId="10" xfId="0" applyNumberFormat="1" applyFont="1" applyBorder="1" applyAlignment="1" applyProtection="1">
      <alignment/>
      <protection hidden="1"/>
    </xf>
    <xf numFmtId="0" fontId="3" fillId="0" borderId="0" xfId="0" applyFont="1" applyAlignment="1" applyProtection="1">
      <alignment horizontal="left"/>
      <protection hidden="1"/>
    </xf>
    <xf numFmtId="0" fontId="3" fillId="0" borderId="0" xfId="0" applyFont="1" applyAlignment="1" applyProtection="1">
      <alignment vertical="top"/>
      <protection hidden="1"/>
    </xf>
    <xf numFmtId="0" fontId="2" fillId="0" borderId="0" xfId="0" applyFont="1" applyAlignment="1" applyProtection="1">
      <alignment vertical="top"/>
      <protection hidden="1"/>
    </xf>
    <xf numFmtId="49" fontId="11" fillId="0" borderId="0" xfId="0" applyNumberFormat="1" applyFont="1" applyAlignment="1" applyProtection="1">
      <alignment/>
      <protection hidden="1"/>
    </xf>
    <xf numFmtId="0" fontId="11" fillId="0" borderId="0" xfId="0" applyFont="1" applyAlignment="1" applyProtection="1">
      <alignment/>
      <protection hidden="1"/>
    </xf>
    <xf numFmtId="0" fontId="11" fillId="0" borderId="0" xfId="0" applyFont="1" applyAlignment="1" applyProtection="1">
      <alignment horizontal="center"/>
      <protection hidden="1"/>
    </xf>
    <xf numFmtId="3" fontId="11" fillId="0" borderId="0" xfId="0" applyNumberFormat="1" applyFont="1" applyAlignment="1" applyProtection="1">
      <alignment/>
      <protection hidden="1"/>
    </xf>
    <xf numFmtId="0" fontId="11" fillId="0" borderId="15" xfId="0" applyFont="1" applyBorder="1" applyAlignment="1" applyProtection="1">
      <alignment horizontal="left"/>
      <protection hidden="1"/>
    </xf>
    <xf numFmtId="0" fontId="10" fillId="0" borderId="15" xfId="0" applyFont="1" applyBorder="1" applyAlignment="1" applyProtection="1">
      <alignment horizontal="center" wrapText="1"/>
      <protection hidden="1"/>
    </xf>
    <xf numFmtId="0" fontId="11" fillId="0" borderId="15" xfId="0" applyFont="1" applyBorder="1" applyAlignment="1" applyProtection="1" quotePrefix="1">
      <alignment horizontal="right" wrapText="1"/>
      <protection hidden="1"/>
    </xf>
    <xf numFmtId="0" fontId="11" fillId="0" borderId="0" xfId="0" applyFont="1" applyBorder="1" applyAlignment="1" applyProtection="1">
      <alignment/>
      <protection/>
    </xf>
    <xf numFmtId="167" fontId="11" fillId="0" borderId="0" xfId="0" applyNumberFormat="1" applyFont="1" applyBorder="1" applyAlignment="1" applyProtection="1">
      <alignment/>
      <protection/>
    </xf>
    <xf numFmtId="0" fontId="10" fillId="0" borderId="0" xfId="0" applyFont="1" applyAlignment="1" applyProtection="1">
      <alignment/>
      <protection/>
    </xf>
    <xf numFmtId="0" fontId="11" fillId="0" borderId="15" xfId="0" applyFont="1" applyBorder="1" applyAlignment="1" applyProtection="1">
      <alignment/>
      <protection/>
    </xf>
    <xf numFmtId="0" fontId="11" fillId="0" borderId="15" xfId="0" applyFont="1" applyBorder="1" applyAlignment="1" applyProtection="1" quotePrefix="1">
      <alignment horizontal="center"/>
      <protection/>
    </xf>
    <xf numFmtId="0" fontId="11" fillId="0" borderId="15" xfId="0" applyFont="1" applyBorder="1" applyAlignment="1" applyProtection="1" quotePrefix="1">
      <alignment horizontal="left"/>
      <protection/>
    </xf>
    <xf numFmtId="0" fontId="2" fillId="0" borderId="15" xfId="0" applyFont="1" applyBorder="1" applyAlignment="1" applyProtection="1">
      <alignment/>
      <protection hidden="1"/>
    </xf>
    <xf numFmtId="167" fontId="3" fillId="0" borderId="10" xfId="0" applyNumberFormat="1" applyFont="1" applyBorder="1" applyAlignment="1" applyProtection="1">
      <alignment horizontal="centerContinuous"/>
      <protection hidden="1"/>
    </xf>
    <xf numFmtId="0" fontId="3" fillId="0" borderId="10" xfId="0" applyFont="1" applyBorder="1" applyAlignment="1" applyProtection="1">
      <alignment horizontal="centerContinuous"/>
      <protection hidden="1"/>
    </xf>
    <xf numFmtId="3" fontId="3" fillId="0" borderId="16" xfId="0" applyNumberFormat="1" applyFont="1" applyBorder="1" applyAlignment="1" applyProtection="1">
      <alignment horizontal="centerContinuous"/>
      <protection hidden="1"/>
    </xf>
    <xf numFmtId="0" fontId="3" fillId="0" borderId="16" xfId="0" applyFont="1" applyBorder="1" applyAlignment="1" applyProtection="1">
      <alignment horizontal="centerContinuous"/>
      <protection hidden="1"/>
    </xf>
    <xf numFmtId="49" fontId="3" fillId="0" borderId="0" xfId="0" applyNumberFormat="1" applyFont="1" applyBorder="1" applyAlignment="1" applyProtection="1">
      <alignment/>
      <protection hidden="1"/>
    </xf>
    <xf numFmtId="0" fontId="2" fillId="0" borderId="0" xfId="0" applyFont="1" applyBorder="1" applyAlignment="1" applyProtection="1">
      <alignment horizontal="right"/>
      <protection hidden="1"/>
    </xf>
    <xf numFmtId="14" fontId="3" fillId="0" borderId="10" xfId="0" applyNumberFormat="1" applyFont="1" applyBorder="1" applyAlignment="1" applyProtection="1">
      <alignment horizontal="center"/>
      <protection hidden="1"/>
    </xf>
    <xf numFmtId="170" fontId="3" fillId="0" borderId="0" xfId="0" applyNumberFormat="1" applyFont="1" applyBorder="1" applyAlignment="1" applyProtection="1">
      <alignment horizontal="center"/>
      <protection hidden="1"/>
    </xf>
    <xf numFmtId="38" fontId="3" fillId="0" borderId="10" xfId="0" applyNumberFormat="1" applyFont="1" applyBorder="1" applyAlignment="1" applyProtection="1">
      <alignment horizontal="center"/>
      <protection hidden="1"/>
    </xf>
    <xf numFmtId="1" fontId="3" fillId="0" borderId="10" xfId="0" applyNumberFormat="1" applyFont="1" applyBorder="1" applyAlignment="1" applyProtection="1">
      <alignment horizontal="center"/>
      <protection hidden="1"/>
    </xf>
    <xf numFmtId="49" fontId="3" fillId="0" borderId="0" xfId="0" applyNumberFormat="1" applyFont="1" applyBorder="1" applyAlignment="1" applyProtection="1">
      <alignment/>
      <protection hidden="1"/>
    </xf>
    <xf numFmtId="0" fontId="10" fillId="0" borderId="0" xfId="0" applyFont="1" applyAlignment="1" applyProtection="1">
      <alignment/>
      <protection hidden="1"/>
    </xf>
    <xf numFmtId="49" fontId="3" fillId="0" borderId="0" xfId="0" applyNumberFormat="1" applyFont="1" applyFill="1" applyBorder="1" applyAlignment="1" applyProtection="1">
      <alignment/>
      <protection hidden="1"/>
    </xf>
    <xf numFmtId="0" fontId="0" fillId="0" borderId="0" xfId="0" applyAlignment="1" applyProtection="1">
      <alignment/>
      <protection hidden="1"/>
    </xf>
    <xf numFmtId="49" fontId="3" fillId="0" borderId="0" xfId="0" applyNumberFormat="1" applyFont="1" applyAlignment="1" applyProtection="1" quotePrefix="1">
      <alignment horizontal="right"/>
      <protection hidden="1"/>
    </xf>
    <xf numFmtId="0" fontId="3" fillId="0" borderId="0" xfId="0" applyFont="1" applyAlignment="1" applyProtection="1">
      <alignment/>
      <protection hidden="1"/>
    </xf>
    <xf numFmtId="0" fontId="3" fillId="0" borderId="0" xfId="0" applyFont="1" applyAlignment="1" applyProtection="1" quotePrefix="1">
      <alignment horizontal="right"/>
      <protection hidden="1"/>
    </xf>
    <xf numFmtId="0" fontId="3" fillId="0" borderId="0" xfId="0" applyFont="1" applyAlignment="1" applyProtection="1">
      <alignment horizontal="right"/>
      <protection hidden="1"/>
    </xf>
    <xf numFmtId="168" fontId="3" fillId="0" borderId="15" xfId="0" applyNumberFormat="1" applyFont="1" applyBorder="1" applyAlignment="1" applyProtection="1">
      <alignment/>
      <protection hidden="1"/>
    </xf>
    <xf numFmtId="0" fontId="5" fillId="0" borderId="0" xfId="0" applyFont="1" applyAlignment="1" applyProtection="1">
      <alignment horizontal="left" indent="3"/>
      <protection hidden="1"/>
    </xf>
    <xf numFmtId="168" fontId="3" fillId="0" borderId="0" xfId="0" applyNumberFormat="1" applyFont="1" applyAlignment="1" applyProtection="1">
      <alignment/>
      <protection hidden="1"/>
    </xf>
    <xf numFmtId="0" fontId="5" fillId="0" borderId="0" xfId="0" applyFont="1" applyAlignment="1" applyProtection="1">
      <alignment/>
      <protection hidden="1"/>
    </xf>
    <xf numFmtId="49" fontId="3" fillId="0" borderId="11" xfId="0" applyNumberFormat="1" applyFont="1" applyBorder="1" applyAlignment="1" applyProtection="1">
      <alignment horizontal="right"/>
      <protection hidden="1"/>
    </xf>
    <xf numFmtId="38" fontId="3" fillId="0" borderId="11" xfId="0" applyNumberFormat="1" applyFont="1" applyBorder="1" applyAlignment="1" applyProtection="1">
      <alignment/>
      <protection hidden="1"/>
    </xf>
    <xf numFmtId="49" fontId="3" fillId="0" borderId="0" xfId="0" applyNumberFormat="1" applyFont="1" applyBorder="1" applyAlignment="1" applyProtection="1">
      <alignment horizontal="right"/>
      <protection hidden="1"/>
    </xf>
    <xf numFmtId="0" fontId="3" fillId="0" borderId="0" xfId="0" applyFont="1" applyAlignment="1" applyProtection="1">
      <alignment horizontal="justify"/>
      <protection hidden="1"/>
    </xf>
    <xf numFmtId="0" fontId="3" fillId="0" borderId="0" xfId="0" applyFont="1" applyAlignment="1" applyProtection="1" quotePrefix="1">
      <alignment vertical="top"/>
      <protection hidden="1"/>
    </xf>
    <xf numFmtId="0" fontId="11" fillId="0" borderId="15" xfId="0" applyFont="1" applyBorder="1" applyAlignment="1" applyProtection="1">
      <alignment/>
      <protection hidden="1"/>
    </xf>
    <xf numFmtId="0" fontId="10" fillId="0" borderId="0" xfId="0" applyFont="1" applyAlignment="1" applyProtection="1">
      <alignment/>
      <protection hidden="1"/>
    </xf>
    <xf numFmtId="0" fontId="11" fillId="0" borderId="15" xfId="0" applyFont="1" applyBorder="1" applyAlignment="1" applyProtection="1" quotePrefix="1">
      <alignment horizontal="right"/>
      <protection hidden="1"/>
    </xf>
    <xf numFmtId="0" fontId="7" fillId="0" borderId="0" xfId="0" applyFont="1" applyAlignment="1" applyProtection="1">
      <alignment/>
      <protection hidden="1"/>
    </xf>
    <xf numFmtId="0" fontId="7" fillId="0" borderId="0" xfId="0" applyFont="1" applyAlignment="1" applyProtection="1">
      <alignment horizontal="centerContinuous"/>
      <protection hidden="1"/>
    </xf>
    <xf numFmtId="0" fontId="7" fillId="0" borderId="15" xfId="0" applyFont="1" applyBorder="1" applyAlignment="1" applyProtection="1">
      <alignment/>
      <protection hidden="1"/>
    </xf>
    <xf numFmtId="38" fontId="8" fillId="34" borderId="10" xfId="0" applyNumberFormat="1" applyFont="1" applyFill="1" applyBorder="1" applyAlignment="1" applyProtection="1">
      <alignment/>
      <protection hidden="1"/>
    </xf>
    <xf numFmtId="0" fontId="8" fillId="34" borderId="0" xfId="0" applyFont="1" applyFill="1" applyBorder="1" applyAlignment="1" applyProtection="1">
      <alignment horizontal="left"/>
      <protection hidden="1"/>
    </xf>
    <xf numFmtId="166" fontId="8" fillId="34" borderId="10" xfId="0" applyNumberFormat="1" applyFont="1" applyFill="1" applyBorder="1" applyAlignment="1" applyProtection="1">
      <alignment/>
      <protection hidden="1"/>
    </xf>
    <xf numFmtId="0" fontId="2" fillId="0" borderId="0"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Fill="1" applyBorder="1" applyAlignment="1" applyProtection="1">
      <alignment/>
      <protection/>
    </xf>
    <xf numFmtId="49" fontId="11" fillId="0" borderId="0" xfId="0" applyNumberFormat="1" applyFont="1" applyBorder="1" applyAlignment="1" applyProtection="1">
      <alignment horizontal="left"/>
      <protection hidden="1"/>
    </xf>
    <xf numFmtId="0" fontId="10" fillId="0" borderId="0" xfId="0" applyFont="1" applyAlignment="1" applyProtection="1">
      <alignment horizontal="left"/>
      <protection hidden="1"/>
    </xf>
    <xf numFmtId="0" fontId="11" fillId="0" borderId="0" xfId="0" applyFont="1" applyAlignment="1" applyProtection="1">
      <alignment horizontal="left"/>
      <protection hidden="1"/>
    </xf>
    <xf numFmtId="0" fontId="10" fillId="0" borderId="0" xfId="0" applyFont="1" applyAlignment="1" applyProtection="1">
      <alignment horizontal="centerContinuous"/>
      <protection hidden="1"/>
    </xf>
    <xf numFmtId="0" fontId="7" fillId="34" borderId="0" xfId="0" applyFont="1" applyFill="1" applyAlignment="1">
      <alignment horizontal="right"/>
    </xf>
    <xf numFmtId="14" fontId="7" fillId="34" borderId="0" xfId="0" applyNumberFormat="1" applyFont="1" applyFill="1" applyAlignment="1" applyProtection="1">
      <alignment horizontal="left"/>
      <protection/>
    </xf>
    <xf numFmtId="0" fontId="3" fillId="0" borderId="10" xfId="0" applyFont="1" applyBorder="1" applyAlignment="1" applyProtection="1">
      <alignment/>
      <protection hidden="1"/>
    </xf>
    <xf numFmtId="49" fontId="3" fillId="0" borderId="0" xfId="0" applyNumberFormat="1" applyFont="1" applyAlignment="1" applyProtection="1">
      <alignment/>
      <protection hidden="1"/>
    </xf>
    <xf numFmtId="0" fontId="7" fillId="0" borderId="15" xfId="0" applyFont="1" applyBorder="1" applyAlignment="1" applyProtection="1">
      <alignment/>
      <protection/>
    </xf>
    <xf numFmtId="0" fontId="7" fillId="0" borderId="0" xfId="0" applyFont="1" applyBorder="1" applyAlignment="1" applyProtection="1">
      <alignment/>
      <protection/>
    </xf>
    <xf numFmtId="0" fontId="8" fillId="34" borderId="10" xfId="0" applyFont="1" applyFill="1" applyBorder="1" applyAlignment="1">
      <alignment horizontal="center"/>
    </xf>
    <xf numFmtId="173" fontId="8" fillId="34" borderId="0" xfId="0" applyNumberFormat="1" applyFont="1" applyFill="1" applyAlignment="1">
      <alignment horizontal="center"/>
    </xf>
    <xf numFmtId="0" fontId="7" fillId="34" borderId="14" xfId="0" applyFont="1" applyFill="1" applyBorder="1" applyAlignment="1">
      <alignment horizontal="left"/>
    </xf>
    <xf numFmtId="0" fontId="8" fillId="34" borderId="0" xfId="0" applyFont="1" applyFill="1" applyBorder="1" applyAlignment="1">
      <alignment horizontal="left" indent="2"/>
    </xf>
    <xf numFmtId="173" fontId="8" fillId="34" borderId="0" xfId="0" applyNumberFormat="1" applyFont="1" applyFill="1" applyAlignment="1">
      <alignment horizontal="left"/>
    </xf>
    <xf numFmtId="0" fontId="3" fillId="0" borderId="10" xfId="0" applyFont="1" applyBorder="1" applyAlignment="1" applyProtection="1">
      <alignment horizontal="center" wrapText="1"/>
      <protection/>
    </xf>
    <xf numFmtId="173" fontId="11" fillId="0" borderId="15" xfId="0" applyNumberFormat="1" applyFont="1" applyBorder="1" applyAlignment="1" applyProtection="1" quotePrefix="1">
      <alignment horizontal="right"/>
      <protection/>
    </xf>
    <xf numFmtId="167" fontId="7" fillId="0" borderId="0" xfId="0" applyNumberFormat="1" applyFont="1" applyBorder="1" applyAlignment="1" applyProtection="1">
      <alignment/>
      <protection/>
    </xf>
    <xf numFmtId="14" fontId="7" fillId="34" borderId="0" xfId="0" applyNumberFormat="1" applyFont="1" applyFill="1" applyAlignment="1" applyProtection="1">
      <alignment horizontal="center"/>
      <protection/>
    </xf>
    <xf numFmtId="49" fontId="7" fillId="0" borderId="0" xfId="0" applyNumberFormat="1" applyFont="1" applyBorder="1" applyAlignment="1" applyProtection="1">
      <alignment horizontal="left"/>
      <protection hidden="1"/>
    </xf>
    <xf numFmtId="0" fontId="7" fillId="0" borderId="0" xfId="0" applyFont="1" applyAlignment="1" applyProtection="1">
      <alignment horizontal="left"/>
      <protection hidden="1"/>
    </xf>
    <xf numFmtId="0" fontId="3" fillId="0" borderId="15" xfId="0" applyFont="1" applyBorder="1" applyAlignment="1" applyProtection="1">
      <alignment/>
      <protection hidden="1"/>
    </xf>
    <xf numFmtId="173" fontId="2" fillId="0" borderId="0" xfId="0" applyNumberFormat="1" applyFont="1" applyAlignment="1" applyProtection="1">
      <alignment/>
      <protection hidden="1"/>
    </xf>
    <xf numFmtId="0" fontId="10" fillId="0" borderId="0" xfId="0" applyFont="1" applyAlignment="1" applyProtection="1">
      <alignment horizontal="right"/>
      <protection hidden="1"/>
    </xf>
    <xf numFmtId="0" fontId="3" fillId="34" borderId="0" xfId="0" applyFont="1" applyFill="1" applyAlignment="1" applyProtection="1">
      <alignment/>
      <protection/>
    </xf>
    <xf numFmtId="173" fontId="2" fillId="0" borderId="0" xfId="0" applyNumberFormat="1" applyFont="1" applyAlignment="1" applyProtection="1">
      <alignment horizontal="center"/>
      <protection hidden="1"/>
    </xf>
    <xf numFmtId="10" fontId="2" fillId="0" borderId="10" xfId="0" applyNumberFormat="1" applyFont="1" applyBorder="1" applyAlignment="1" applyProtection="1">
      <alignment horizontal="center"/>
      <protection hidden="1"/>
    </xf>
    <xf numFmtId="167" fontId="3" fillId="0" borderId="10" xfId="0" applyNumberFormat="1" applyFont="1" applyBorder="1" applyAlignment="1" applyProtection="1">
      <alignment/>
      <protection hidden="1"/>
    </xf>
    <xf numFmtId="167" fontId="3" fillId="0" borderId="14" xfId="0" applyNumberFormat="1" applyFont="1" applyBorder="1" applyAlignment="1" applyProtection="1">
      <alignment/>
      <protection hidden="1"/>
    </xf>
    <xf numFmtId="49" fontId="3" fillId="0" borderId="0" xfId="0" applyNumberFormat="1" applyFont="1" applyFill="1" applyAlignment="1" applyProtection="1" quotePrefix="1">
      <alignment horizontal="right"/>
      <protection hidden="1"/>
    </xf>
    <xf numFmtId="0" fontId="2" fillId="0" borderId="0" xfId="0" applyFont="1" applyFill="1" applyAlignment="1" applyProtection="1">
      <alignment horizontal="left"/>
      <protection hidden="1"/>
    </xf>
    <xf numFmtId="0" fontId="3" fillId="0" borderId="0" xfId="0" applyFont="1" applyFill="1" applyAlignment="1" applyProtection="1">
      <alignment/>
      <protection hidden="1"/>
    </xf>
    <xf numFmtId="0" fontId="8" fillId="0" borderId="0" xfId="0" applyFont="1" applyFill="1" applyAlignment="1" applyProtection="1">
      <alignment horizontal="left"/>
      <protection hidden="1"/>
    </xf>
    <xf numFmtId="167" fontId="3" fillId="0" borderId="10" xfId="0" applyNumberFormat="1" applyFont="1" applyFill="1" applyBorder="1" applyAlignment="1" applyProtection="1">
      <alignment/>
      <protection hidden="1"/>
    </xf>
    <xf numFmtId="167" fontId="3" fillId="0" borderId="0" xfId="0" applyNumberFormat="1" applyFont="1" applyFill="1" applyAlignment="1" applyProtection="1">
      <alignment/>
      <protection hidden="1"/>
    </xf>
    <xf numFmtId="49" fontId="3" fillId="0" borderId="0" xfId="0" applyNumberFormat="1" applyFont="1" applyFill="1" applyAlignment="1" applyProtection="1">
      <alignment horizontal="right"/>
      <protection hidden="1"/>
    </xf>
    <xf numFmtId="49" fontId="3" fillId="0" borderId="0" xfId="0" applyNumberFormat="1" applyFont="1" applyFill="1" applyAlignment="1" applyProtection="1">
      <alignment/>
      <protection hidden="1"/>
    </xf>
    <xf numFmtId="0" fontId="3" fillId="0" borderId="0" xfId="0" applyFont="1" applyFill="1" applyAlignment="1" applyProtection="1">
      <alignment horizontal="centerContinuous"/>
      <protection hidden="1"/>
    </xf>
    <xf numFmtId="165" fontId="2" fillId="34" borderId="10" xfId="59" applyNumberFormat="1" applyFont="1" applyFill="1" applyBorder="1" applyAlignment="1" applyProtection="1">
      <alignment horizontal="right"/>
      <protection hidden="1"/>
    </xf>
    <xf numFmtId="0" fontId="8" fillId="0" borderId="0" xfId="0" applyFont="1" applyAlignment="1" applyProtection="1">
      <alignment/>
      <protection/>
    </xf>
    <xf numFmtId="0" fontId="8" fillId="0" borderId="0" xfId="0" applyFont="1" applyAlignment="1" applyProtection="1">
      <alignment horizontal="left" vertical="top"/>
      <protection/>
    </xf>
    <xf numFmtId="174" fontId="2" fillId="0" borderId="0" xfId="0" applyNumberFormat="1" applyFont="1" applyBorder="1" applyAlignment="1" applyProtection="1">
      <alignment horizontal="center"/>
      <protection/>
    </xf>
    <xf numFmtId="49" fontId="11" fillId="0" borderId="0" xfId="0" applyNumberFormat="1" applyFont="1" applyAlignment="1" applyProtection="1">
      <alignment horizontal="left"/>
      <protection hidden="1"/>
    </xf>
    <xf numFmtId="0" fontId="8" fillId="35" borderId="0" xfId="0" applyFont="1" applyFill="1" applyAlignment="1">
      <alignment/>
    </xf>
    <xf numFmtId="0" fontId="8" fillId="34" borderId="10" xfId="0" applyFont="1" applyFill="1" applyBorder="1" applyAlignment="1" applyProtection="1">
      <alignment/>
      <protection/>
    </xf>
    <xf numFmtId="0" fontId="8" fillId="34" borderId="13" xfId="0" applyFont="1" applyFill="1" applyBorder="1" applyAlignment="1" applyProtection="1">
      <alignment/>
      <protection/>
    </xf>
    <xf numFmtId="166" fontId="3" fillId="35" borderId="15" xfId="0" applyNumberFormat="1" applyFont="1" applyFill="1" applyBorder="1" applyAlignment="1" applyProtection="1">
      <alignment horizontal="center"/>
      <protection hidden="1"/>
    </xf>
    <xf numFmtId="0" fontId="3" fillId="0" borderId="0" xfId="0" applyFont="1" applyFill="1" applyAlignment="1" applyProtection="1">
      <alignment horizontal="left"/>
      <protection hidden="1"/>
    </xf>
    <xf numFmtId="0" fontId="10" fillId="0" borderId="0" xfId="0" applyFont="1" applyFill="1" applyAlignment="1" applyProtection="1">
      <alignment/>
      <protection hidden="1"/>
    </xf>
    <xf numFmtId="0" fontId="10" fillId="0" borderId="0" xfId="0" applyFont="1" applyFill="1" applyAlignment="1" applyProtection="1">
      <alignment horizontal="left"/>
      <protection hidden="1"/>
    </xf>
    <xf numFmtId="0" fontId="21" fillId="0" borderId="0" xfId="0" applyFont="1" applyFill="1" applyAlignment="1" applyProtection="1">
      <alignment horizontal="centerContinuous"/>
      <protection/>
    </xf>
    <xf numFmtId="0" fontId="3" fillId="0" borderId="0" xfId="0" applyFont="1" applyBorder="1" applyAlignment="1" applyProtection="1">
      <alignment vertical="top" wrapText="1"/>
      <protection/>
    </xf>
    <xf numFmtId="0" fontId="3" fillId="0" borderId="0" xfId="0" applyFont="1" applyBorder="1" applyAlignment="1" applyProtection="1">
      <alignment wrapText="1"/>
      <protection/>
    </xf>
    <xf numFmtId="0" fontId="0" fillId="0" borderId="0" xfId="0" applyBorder="1" applyAlignment="1">
      <alignment/>
    </xf>
    <xf numFmtId="0" fontId="2" fillId="0" borderId="11" xfId="0" applyFont="1" applyBorder="1" applyAlignment="1" applyProtection="1">
      <alignment/>
      <protection/>
    </xf>
    <xf numFmtId="0" fontId="2" fillId="0" borderId="0" xfId="0" applyFont="1" applyAlignment="1" applyProtection="1">
      <alignment horizontal="left"/>
      <protection/>
    </xf>
    <xf numFmtId="0" fontId="3" fillId="0" borderId="0" xfId="0" applyFont="1" applyFill="1" applyAlignment="1" applyProtection="1">
      <alignment horizontal="center"/>
      <protection/>
    </xf>
    <xf numFmtId="167" fontId="3" fillId="0" borderId="0" xfId="0" applyNumberFormat="1" applyFont="1" applyFill="1" applyAlignment="1" applyProtection="1">
      <alignment horizontal="centerContinuous"/>
      <protection/>
    </xf>
    <xf numFmtId="0" fontId="2" fillId="0" borderId="0" xfId="0" applyFont="1" applyBorder="1" applyAlignment="1" applyProtection="1">
      <alignment horizontal="centerContinuous"/>
      <protection/>
    </xf>
    <xf numFmtId="0" fontId="0" fillId="0" borderId="0" xfId="0" applyBorder="1" applyAlignment="1">
      <alignment wrapText="1"/>
    </xf>
    <xf numFmtId="0" fontId="8" fillId="0" borderId="0" xfId="0" applyFont="1" applyAlignment="1" applyProtection="1">
      <alignment horizontal="center"/>
      <protection/>
    </xf>
    <xf numFmtId="0" fontId="7" fillId="0" borderId="0" xfId="0" applyFont="1" applyAlignment="1" applyProtection="1">
      <alignment horizontal="center"/>
      <protection/>
    </xf>
    <xf numFmtId="0" fontId="16" fillId="0" borderId="0" xfId="0" applyFont="1" applyBorder="1" applyAlignment="1" applyProtection="1">
      <alignment/>
      <protection/>
    </xf>
    <xf numFmtId="0" fontId="11"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4" xfId="0" applyBorder="1" applyAlignment="1">
      <alignment/>
    </xf>
    <xf numFmtId="0" fontId="2" fillId="0" borderId="11" xfId="0" applyFont="1" applyBorder="1" applyAlignment="1" applyProtection="1">
      <alignment/>
      <protection/>
    </xf>
    <xf numFmtId="0" fontId="3" fillId="34" borderId="0" xfId="0" applyFont="1" applyFill="1" applyAlignment="1" applyProtection="1">
      <alignment/>
      <protection hidden="1"/>
    </xf>
    <xf numFmtId="0" fontId="0" fillId="34" borderId="0" xfId="0" applyFill="1" applyBorder="1" applyAlignment="1">
      <alignment horizontal="centerContinuous" vertical="top"/>
    </xf>
    <xf numFmtId="0" fontId="8" fillId="34" borderId="14" xfId="0" applyFont="1" applyFill="1" applyBorder="1" applyAlignment="1">
      <alignment horizontal="left" vertical="top"/>
    </xf>
    <xf numFmtId="0" fontId="8" fillId="35" borderId="0" xfId="0" applyFont="1" applyFill="1" applyAlignment="1" applyProtection="1">
      <alignment/>
      <protection/>
    </xf>
    <xf numFmtId="0" fontId="7" fillId="34" borderId="0" xfId="0" applyFont="1" applyFill="1" applyBorder="1" applyAlignment="1">
      <alignment horizontal="center"/>
    </xf>
    <xf numFmtId="0" fontId="0" fillId="34" borderId="14" xfId="0" applyFill="1" applyBorder="1" applyAlignment="1">
      <alignment horizontal="centerContinuous" vertical="top"/>
    </xf>
    <xf numFmtId="0" fontId="8" fillId="35" borderId="0" xfId="0" applyFont="1" applyFill="1" applyBorder="1" applyAlignment="1">
      <alignment wrapText="1"/>
    </xf>
    <xf numFmtId="0" fontId="8" fillId="35" borderId="0" xfId="0" applyFont="1" applyFill="1" applyBorder="1" applyAlignment="1">
      <alignment/>
    </xf>
    <xf numFmtId="0" fontId="11" fillId="0" borderId="0" xfId="0" applyFont="1" applyAlignment="1" applyProtection="1">
      <alignment/>
      <protection/>
    </xf>
    <xf numFmtId="167" fontId="3" fillId="0" borderId="0" xfId="0" applyNumberFormat="1" applyFont="1" applyFill="1" applyAlignment="1" applyProtection="1">
      <alignment/>
      <protection/>
    </xf>
    <xf numFmtId="0" fontId="10" fillId="0" borderId="0" xfId="0" applyFont="1" applyFill="1" applyAlignment="1" applyProtection="1">
      <alignment/>
      <protection/>
    </xf>
    <xf numFmtId="0" fontId="3" fillId="0" borderId="0" xfId="0" applyFont="1" applyFill="1" applyAlignment="1" applyProtection="1">
      <alignment wrapText="1"/>
      <protection/>
    </xf>
    <xf numFmtId="0" fontId="3" fillId="0" borderId="0" xfId="0" applyFont="1" applyAlignment="1" applyProtection="1">
      <alignment horizontal="center"/>
      <protection/>
    </xf>
    <xf numFmtId="0" fontId="2" fillId="0" borderId="0" xfId="0" applyFont="1" applyAlignment="1" applyProtection="1">
      <alignment horizontal="center" vertical="top"/>
      <protection/>
    </xf>
    <xf numFmtId="0" fontId="11" fillId="0" borderId="0" xfId="0" applyFont="1" applyAlignment="1" applyProtection="1">
      <alignment horizontal="left" vertical="top"/>
      <protection/>
    </xf>
    <xf numFmtId="0" fontId="3" fillId="0" borderId="0" xfId="0" applyFont="1" applyBorder="1" applyAlignment="1" applyProtection="1">
      <alignment horizontal="right"/>
      <protection/>
    </xf>
    <xf numFmtId="0" fontId="22" fillId="35" borderId="0" xfId="0" applyFont="1" applyFill="1" applyAlignment="1" applyProtection="1">
      <alignment/>
      <protection/>
    </xf>
    <xf numFmtId="0" fontId="23" fillId="35" borderId="0" xfId="0" applyFont="1" applyFill="1" applyAlignment="1" applyProtection="1">
      <alignment/>
      <protection/>
    </xf>
    <xf numFmtId="0" fontId="3" fillId="35" borderId="0" xfId="0" applyFont="1" applyFill="1" applyAlignment="1" applyProtection="1">
      <alignment/>
      <protection/>
    </xf>
    <xf numFmtId="167" fontId="3" fillId="35" borderId="0" xfId="0" applyNumberFormat="1" applyFont="1" applyFill="1" applyAlignment="1" applyProtection="1">
      <alignment/>
      <protection/>
    </xf>
    <xf numFmtId="0" fontId="24" fillId="35" borderId="0" xfId="0" applyFont="1" applyFill="1" applyAlignment="1" applyProtection="1">
      <alignment/>
      <protection/>
    </xf>
    <xf numFmtId="0" fontId="0" fillId="35" borderId="0" xfId="0" applyFill="1" applyAlignment="1">
      <alignment/>
    </xf>
    <xf numFmtId="0" fontId="0" fillId="35" borderId="0" xfId="0" applyFill="1" applyAlignment="1">
      <alignment horizontal="left" vertical="top" wrapText="1"/>
    </xf>
    <xf numFmtId="166" fontId="3" fillId="35" borderId="10" xfId="0" applyNumberFormat="1" applyFont="1" applyFill="1" applyBorder="1" applyAlignment="1" applyProtection="1">
      <alignment horizontal="center"/>
      <protection hidden="1"/>
    </xf>
    <xf numFmtId="0" fontId="3" fillId="35" borderId="0" xfId="0" applyFont="1" applyFill="1" applyAlignment="1" applyProtection="1">
      <alignment horizontal="right"/>
      <protection/>
    </xf>
    <xf numFmtId="0" fontId="11" fillId="35" borderId="0" xfId="0" applyFont="1" applyFill="1" applyAlignment="1" applyProtection="1">
      <alignment horizontal="left" vertical="top"/>
      <protection/>
    </xf>
    <xf numFmtId="0" fontId="2" fillId="35" borderId="0" xfId="0" applyFont="1" applyFill="1" applyAlignment="1" applyProtection="1">
      <alignment horizontal="left" vertical="top"/>
      <protection/>
    </xf>
    <xf numFmtId="0" fontId="3" fillId="35" borderId="0" xfId="0" applyFont="1" applyFill="1" applyAlignment="1" applyProtection="1">
      <alignment horizontal="center"/>
      <protection/>
    </xf>
    <xf numFmtId="0" fontId="2" fillId="35" borderId="0" xfId="0" applyFont="1" applyFill="1" applyAlignment="1" applyProtection="1">
      <alignment horizontal="center" vertical="top"/>
      <protection/>
    </xf>
    <xf numFmtId="0" fontId="3" fillId="35" borderId="0" xfId="0" applyFont="1" applyFill="1" applyAlignment="1" applyProtection="1">
      <alignment/>
      <protection/>
    </xf>
    <xf numFmtId="0" fontId="10" fillId="35" borderId="0" xfId="0" applyFont="1" applyFill="1" applyAlignment="1" applyProtection="1">
      <alignment/>
      <protection/>
    </xf>
    <xf numFmtId="174" fontId="2" fillId="35" borderId="0" xfId="0" applyNumberFormat="1" applyFont="1" applyFill="1" applyBorder="1" applyAlignment="1" applyProtection="1">
      <alignment horizontal="center"/>
      <protection/>
    </xf>
    <xf numFmtId="0" fontId="3" fillId="35" borderId="0" xfId="0" applyFont="1" applyFill="1" applyAlignment="1" applyProtection="1">
      <alignment/>
      <protection hidden="1"/>
    </xf>
    <xf numFmtId="0" fontId="10" fillId="35" borderId="0" xfId="0" applyFont="1" applyFill="1" applyAlignment="1" applyProtection="1">
      <alignment/>
      <protection/>
    </xf>
    <xf numFmtId="49" fontId="3" fillId="35" borderId="0" xfId="0" applyNumberFormat="1" applyFont="1" applyFill="1" applyAlignment="1" applyProtection="1">
      <alignment horizontal="right"/>
      <protection hidden="1"/>
    </xf>
    <xf numFmtId="0" fontId="0" fillId="35" borderId="0" xfId="0" applyFill="1" applyAlignment="1">
      <alignment horizontal="center"/>
    </xf>
    <xf numFmtId="0" fontId="3" fillId="35" borderId="0" xfId="0" applyFont="1" applyFill="1" applyAlignment="1" applyProtection="1">
      <alignment/>
      <protection hidden="1"/>
    </xf>
    <xf numFmtId="165" fontId="3" fillId="35" borderId="10" xfId="59" applyNumberFormat="1" applyFont="1" applyFill="1" applyBorder="1" applyAlignment="1" applyProtection="1">
      <alignment horizontal="right"/>
      <protection hidden="1"/>
    </xf>
    <xf numFmtId="165" fontId="2" fillId="35" borderId="10" xfId="59" applyNumberFormat="1" applyFont="1" applyFill="1" applyBorder="1" applyAlignment="1" applyProtection="1">
      <alignment horizontal="right"/>
      <protection hidden="1"/>
    </xf>
    <xf numFmtId="0" fontId="2" fillId="35" borderId="0" xfId="0" applyFont="1" applyFill="1" applyAlignment="1" applyProtection="1">
      <alignment/>
      <protection hidden="1"/>
    </xf>
    <xf numFmtId="0" fontId="3" fillId="35" borderId="0" xfId="0" applyFont="1" applyFill="1" applyAlignment="1" applyProtection="1">
      <alignment horizontal="center"/>
      <protection hidden="1"/>
    </xf>
    <xf numFmtId="3" fontId="3" fillId="35"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38" fontId="3" fillId="35" borderId="10" xfId="0" applyNumberFormat="1" applyFont="1" applyFill="1" applyBorder="1" applyAlignment="1" applyProtection="1">
      <alignment/>
      <protection hidden="1"/>
    </xf>
    <xf numFmtId="3" fontId="3" fillId="35" borderId="0" xfId="0" applyNumberFormat="1" applyFont="1" applyFill="1" applyAlignment="1" applyProtection="1">
      <alignment/>
      <protection hidden="1"/>
    </xf>
    <xf numFmtId="168" fontId="3" fillId="35" borderId="10" xfId="0" applyNumberFormat="1" applyFont="1" applyFill="1" applyBorder="1" applyAlignment="1" applyProtection="1">
      <alignment/>
      <protection hidden="1"/>
    </xf>
    <xf numFmtId="49" fontId="3" fillId="35" borderId="0" xfId="0" applyNumberFormat="1" applyFont="1" applyFill="1" applyAlignment="1" applyProtection="1">
      <alignment/>
      <protection hidden="1"/>
    </xf>
    <xf numFmtId="165" fontId="3" fillId="35" borderId="10" xfId="59" applyNumberFormat="1" applyFont="1" applyFill="1" applyBorder="1" applyAlignment="1" applyProtection="1">
      <alignment/>
      <protection hidden="1"/>
    </xf>
    <xf numFmtId="3" fontId="3" fillId="35" borderId="10" xfId="0" applyNumberFormat="1" applyFont="1" applyFill="1" applyBorder="1" applyAlignment="1" applyProtection="1">
      <alignment/>
      <protection hidden="1"/>
    </xf>
    <xf numFmtId="0" fontId="0" fillId="35" borderId="0" xfId="0" applyFill="1" applyAlignment="1">
      <alignment wrapText="1"/>
    </xf>
    <xf numFmtId="168" fontId="3" fillId="35" borderId="0" xfId="0" applyNumberFormat="1" applyFont="1" applyFill="1" applyBorder="1" applyAlignment="1" applyProtection="1">
      <alignment/>
      <protection hidden="1"/>
    </xf>
    <xf numFmtId="0" fontId="3" fillId="35" borderId="0" xfId="0" applyFont="1" applyFill="1" applyAlignment="1" applyProtection="1">
      <alignment vertical="top"/>
      <protection hidden="1"/>
    </xf>
    <xf numFmtId="0" fontId="2" fillId="35" borderId="0" xfId="0" applyFont="1" applyFill="1" applyAlignment="1" applyProtection="1">
      <alignment vertical="top"/>
      <protection hidden="1"/>
    </xf>
    <xf numFmtId="49" fontId="3" fillId="35" borderId="0" xfId="0" applyNumberFormat="1" applyFont="1" applyFill="1" applyAlignment="1" applyProtection="1" quotePrefix="1">
      <alignment horizontal="right"/>
      <protection hidden="1"/>
    </xf>
    <xf numFmtId="167" fontId="3" fillId="35" borderId="10" xfId="0" applyNumberFormat="1" applyFont="1" applyFill="1" applyBorder="1" applyAlignment="1" applyProtection="1">
      <alignment/>
      <protection hidden="1"/>
    </xf>
    <xf numFmtId="0" fontId="3" fillId="35" borderId="10" xfId="0" applyFont="1" applyFill="1" applyBorder="1" applyAlignment="1" applyProtection="1">
      <alignment/>
      <protection hidden="1"/>
    </xf>
    <xf numFmtId="167" fontId="3" fillId="35" borderId="0" xfId="0" applyNumberFormat="1" applyFont="1" applyFill="1" applyAlignment="1" applyProtection="1">
      <alignment/>
      <protection hidden="1"/>
    </xf>
    <xf numFmtId="0" fontId="10" fillId="35" borderId="0" xfId="0" applyFont="1" applyFill="1" applyAlignment="1" applyProtection="1">
      <alignment horizontal="left"/>
      <protection hidden="1"/>
    </xf>
    <xf numFmtId="0" fontId="10" fillId="35" borderId="0" xfId="0" applyFont="1" applyFill="1" applyAlignment="1" applyProtection="1">
      <alignment/>
      <protection hidden="1"/>
    </xf>
    <xf numFmtId="49" fontId="3" fillId="35" borderId="0" xfId="0" applyNumberFormat="1" applyFont="1" applyFill="1" applyAlignment="1" applyProtection="1">
      <alignment/>
      <protection hidden="1"/>
    </xf>
    <xf numFmtId="165" fontId="2" fillId="35" borderId="10" xfId="0" applyNumberFormat="1" applyFont="1" applyFill="1" applyBorder="1" applyAlignment="1" applyProtection="1">
      <alignment horizontal="right"/>
      <protection hidden="1"/>
    </xf>
    <xf numFmtId="167" fontId="3" fillId="0" borderId="0" xfId="0" applyNumberFormat="1" applyFont="1" applyBorder="1" applyAlignment="1" applyProtection="1">
      <alignment/>
      <protection hidden="1"/>
    </xf>
    <xf numFmtId="0" fontId="0" fillId="0" borderId="0" xfId="0" applyAlignment="1">
      <alignment horizontal="center"/>
    </xf>
    <xf numFmtId="0" fontId="0" fillId="35" borderId="0" xfId="0" applyFill="1" applyAlignment="1">
      <alignment/>
    </xf>
    <xf numFmtId="0" fontId="8" fillId="35" borderId="17" xfId="0" applyFont="1" applyFill="1" applyBorder="1" applyAlignment="1">
      <alignment horizontal="left" vertical="center"/>
    </xf>
    <xf numFmtId="0" fontId="8" fillId="0" borderId="18" xfId="0" applyFont="1" applyBorder="1" applyAlignment="1">
      <alignment horizontal="left" vertical="center"/>
    </xf>
    <xf numFmtId="0" fontId="0" fillId="0" borderId="0" xfId="0" applyFont="1" applyAlignment="1">
      <alignment/>
    </xf>
    <xf numFmtId="0" fontId="8" fillId="35" borderId="10" xfId="0" applyFont="1" applyFill="1" applyBorder="1" applyAlignment="1">
      <alignment horizontal="left" vertical="center"/>
    </xf>
    <xf numFmtId="0" fontId="8" fillId="35" borderId="19" xfId="0" applyFont="1" applyFill="1" applyBorder="1" applyAlignment="1">
      <alignment horizontal="left" vertical="center"/>
    </xf>
    <xf numFmtId="0" fontId="3" fillId="35" borderId="10" xfId="0" applyFont="1" applyFill="1" applyBorder="1" applyAlignment="1" applyProtection="1">
      <alignment horizontal="center"/>
      <protection/>
    </xf>
    <xf numFmtId="0" fontId="3" fillId="35" borderId="0" xfId="0" applyFont="1" applyFill="1" applyBorder="1" applyAlignment="1" applyProtection="1">
      <alignment horizontal="center"/>
      <protection/>
    </xf>
    <xf numFmtId="0" fontId="3" fillId="35" borderId="0" xfId="0" applyFont="1" applyFill="1" applyBorder="1" applyAlignment="1">
      <alignment horizontal="center"/>
    </xf>
    <xf numFmtId="0" fontId="10" fillId="35" borderId="0" xfId="0" applyFont="1" applyFill="1" applyAlignment="1">
      <alignment horizontal="left"/>
    </xf>
    <xf numFmtId="0" fontId="11" fillId="35" borderId="0" xfId="0" applyFont="1" applyFill="1" applyAlignment="1" applyProtection="1">
      <alignment horizontal="left"/>
      <protection/>
    </xf>
    <xf numFmtId="0" fontId="10" fillId="35" borderId="0" xfId="0" applyFont="1" applyFill="1" applyAlignment="1" applyProtection="1">
      <alignment horizontal="left"/>
      <protection/>
    </xf>
    <xf numFmtId="173" fontId="3" fillId="35" borderId="0" xfId="0" applyNumberFormat="1" applyFont="1" applyFill="1" applyAlignment="1" applyProtection="1">
      <alignment horizontal="right"/>
      <protection/>
    </xf>
    <xf numFmtId="166" fontId="2" fillId="35" borderId="15" xfId="0" applyNumberFormat="1" applyFont="1" applyFill="1" applyBorder="1" applyAlignment="1" applyProtection="1">
      <alignment horizontal="center"/>
      <protection hidden="1"/>
    </xf>
    <xf numFmtId="0" fontId="11" fillId="35" borderId="0" xfId="0" applyFont="1" applyFill="1" applyBorder="1" applyAlignment="1" applyProtection="1">
      <alignment horizontal="left"/>
      <protection hidden="1"/>
    </xf>
    <xf numFmtId="0" fontId="11" fillId="35" borderId="0" xfId="0" applyFont="1" applyFill="1" applyAlignment="1" applyProtection="1">
      <alignment/>
      <protection hidden="1"/>
    </xf>
    <xf numFmtId="0" fontId="11" fillId="35" borderId="0" xfId="0" applyFont="1" applyFill="1" applyAlignment="1" applyProtection="1">
      <alignment/>
      <protection hidden="1"/>
    </xf>
    <xf numFmtId="173" fontId="11" fillId="35" borderId="0" xfId="0" applyNumberFormat="1" applyFont="1" applyFill="1" applyAlignment="1" applyProtection="1" quotePrefix="1">
      <alignment horizontal="left"/>
      <protection hidden="1"/>
    </xf>
    <xf numFmtId="0" fontId="10" fillId="35" borderId="0" xfId="0" applyFont="1" applyFill="1" applyAlignment="1">
      <alignment/>
    </xf>
    <xf numFmtId="167" fontId="10" fillId="35" borderId="0" xfId="0" applyNumberFormat="1" applyFont="1" applyFill="1" applyAlignment="1" applyProtection="1">
      <alignment/>
      <protection/>
    </xf>
    <xf numFmtId="0" fontId="10" fillId="35" borderId="0" xfId="0" applyFont="1" applyFill="1" applyAlignment="1" applyProtection="1">
      <alignment horizontal="center"/>
      <protection hidden="1"/>
    </xf>
    <xf numFmtId="3" fontId="10" fillId="35" borderId="0" xfId="0" applyNumberFormat="1" applyFont="1" applyFill="1" applyBorder="1" applyAlignment="1" applyProtection="1">
      <alignment/>
      <protection hidden="1"/>
    </xf>
    <xf numFmtId="0" fontId="10" fillId="35" borderId="0" xfId="0" applyFont="1" applyFill="1" applyBorder="1" applyAlignment="1" applyProtection="1">
      <alignment/>
      <protection hidden="1"/>
    </xf>
    <xf numFmtId="3" fontId="10" fillId="35" borderId="0" xfId="0" applyNumberFormat="1" applyFont="1" applyFill="1" applyAlignment="1" applyProtection="1">
      <alignment/>
      <protection hidden="1"/>
    </xf>
    <xf numFmtId="0" fontId="11" fillId="35" borderId="0" xfId="0" applyFont="1" applyFill="1" applyAlignment="1" applyProtection="1">
      <alignment horizontal="left"/>
      <protection hidden="1"/>
    </xf>
    <xf numFmtId="0" fontId="2" fillId="0" borderId="0" xfId="0" applyFont="1" applyBorder="1" applyAlignment="1" applyProtection="1" quotePrefix="1">
      <alignment horizontal="centerContinuous"/>
      <protection/>
    </xf>
    <xf numFmtId="49" fontId="3" fillId="0" borderId="0" xfId="0" applyNumberFormat="1" applyFont="1" applyAlignment="1" applyProtection="1" quotePrefix="1">
      <alignment/>
      <protection hidden="1"/>
    </xf>
    <xf numFmtId="0" fontId="3" fillId="0" borderId="0" xfId="0" applyFont="1" applyAlignment="1" applyProtection="1" quotePrefix="1">
      <alignment/>
      <protection hidden="1"/>
    </xf>
    <xf numFmtId="175" fontId="3" fillId="0" borderId="15" xfId="0" applyNumberFormat="1" applyFont="1" applyFill="1" applyBorder="1" applyAlignment="1" applyProtection="1">
      <alignment/>
      <protection hidden="1"/>
    </xf>
    <xf numFmtId="0" fontId="26" fillId="0" borderId="11" xfId="0" applyFont="1" applyBorder="1" applyAlignment="1" applyProtection="1">
      <alignment/>
      <protection/>
    </xf>
    <xf numFmtId="0" fontId="0" fillId="0" borderId="0" xfId="0" applyAlignment="1">
      <alignment wrapText="1"/>
    </xf>
    <xf numFmtId="0" fontId="0" fillId="0" borderId="0" xfId="0" applyAlignment="1" applyProtection="1">
      <alignment wrapText="1"/>
      <protection hidden="1"/>
    </xf>
    <xf numFmtId="0" fontId="7" fillId="0" borderId="0" xfId="0" applyFont="1" applyAlignment="1" applyProtection="1">
      <alignment horizontal="right"/>
      <protection hidden="1"/>
    </xf>
    <xf numFmtId="0" fontId="7" fillId="34" borderId="0" xfId="0" applyFont="1" applyFill="1" applyAlignment="1" applyProtection="1">
      <alignment horizontal="right"/>
      <protection/>
    </xf>
    <xf numFmtId="0" fontId="11" fillId="0" borderId="0" xfId="0" applyFont="1" applyBorder="1" applyAlignment="1" applyProtection="1" quotePrefix="1">
      <alignment horizontal="right"/>
      <protection hidden="1"/>
    </xf>
    <xf numFmtId="0" fontId="26" fillId="0" borderId="0" xfId="0" applyFont="1" applyBorder="1" applyAlignment="1" applyProtection="1">
      <alignment/>
      <protection/>
    </xf>
    <xf numFmtId="0" fontId="26" fillId="0" borderId="12" xfId="0" applyFont="1" applyBorder="1" applyAlignment="1" applyProtection="1">
      <alignment/>
      <protection/>
    </xf>
    <xf numFmtId="167" fontId="3" fillId="0" borderId="12" xfId="0" applyNumberFormat="1" applyFont="1" applyBorder="1" applyAlignment="1" applyProtection="1">
      <alignment/>
      <protection/>
    </xf>
    <xf numFmtId="0" fontId="8" fillId="0" borderId="0" xfId="0" applyFont="1" applyAlignment="1" applyProtection="1">
      <alignment/>
      <protection hidden="1"/>
    </xf>
    <xf numFmtId="0" fontId="8" fillId="0" borderId="0" xfId="0" applyFont="1" applyAlignment="1" applyProtection="1">
      <alignment vertical="top"/>
      <protection hidden="1"/>
    </xf>
    <xf numFmtId="0" fontId="19" fillId="0" borderId="0" xfId="0" applyFont="1" applyAlignment="1" applyProtection="1">
      <alignment/>
      <protection hidden="1"/>
    </xf>
    <xf numFmtId="49" fontId="8" fillId="0" borderId="0" xfId="0" applyNumberFormat="1" applyFont="1" applyAlignment="1" applyProtection="1">
      <alignment horizontal="left"/>
      <protection hidden="1"/>
    </xf>
    <xf numFmtId="49" fontId="8" fillId="0" borderId="0" xfId="0" applyNumberFormat="1" applyFont="1" applyAlignment="1" applyProtection="1">
      <alignment/>
      <protection hidden="1"/>
    </xf>
    <xf numFmtId="49" fontId="2" fillId="0" borderId="0" xfId="0" applyNumberFormat="1" applyFont="1" applyAlignment="1" applyProtection="1">
      <alignment horizontal="left"/>
      <protection hidden="1"/>
    </xf>
    <xf numFmtId="0" fontId="2" fillId="0" borderId="0" xfId="0" applyFont="1" applyBorder="1" applyAlignment="1" applyProtection="1">
      <alignment/>
      <protection hidden="1"/>
    </xf>
    <xf numFmtId="0" fontId="2" fillId="0" borderId="0" xfId="0" applyFont="1" applyAlignment="1" applyProtection="1">
      <alignment horizontal="left" vertical="top"/>
      <protection hidden="1"/>
    </xf>
    <xf numFmtId="0" fontId="8" fillId="35" borderId="0" xfId="0" applyFont="1" applyFill="1" applyBorder="1" applyAlignment="1" applyProtection="1">
      <alignment horizontal="center"/>
      <protection/>
    </xf>
    <xf numFmtId="0" fontId="12" fillId="34" borderId="0" xfId="0" applyFont="1" applyFill="1" applyBorder="1" applyAlignment="1">
      <alignment horizontal="left" vertical="top"/>
    </xf>
    <xf numFmtId="0" fontId="12" fillId="34" borderId="10" xfId="0" applyFont="1" applyFill="1" applyBorder="1" applyAlignment="1">
      <alignment horizontal="left" vertical="top"/>
    </xf>
    <xf numFmtId="0" fontId="3" fillId="0" borderId="0" xfId="0" applyFont="1" applyAlignment="1">
      <alignment horizontal="center"/>
    </xf>
    <xf numFmtId="0" fontId="8" fillId="35" borderId="10" xfId="0" applyFont="1" applyFill="1" applyBorder="1" applyAlignment="1">
      <alignment horizontal="center"/>
    </xf>
    <xf numFmtId="0" fontId="0" fillId="35" borderId="0" xfId="0" applyFill="1" applyBorder="1" applyAlignment="1">
      <alignment wrapText="1"/>
    </xf>
    <xf numFmtId="49" fontId="8" fillId="33" borderId="0" xfId="0" applyNumberFormat="1" applyFont="1" applyFill="1" applyBorder="1" applyAlignment="1" applyProtection="1">
      <alignment/>
      <protection locked="0"/>
    </xf>
    <xf numFmtId="0" fontId="0" fillId="35" borderId="0" xfId="0" applyFill="1" applyBorder="1" applyAlignment="1">
      <alignment horizontal="centerContinuous" vertical="top"/>
    </xf>
    <xf numFmtId="0" fontId="11" fillId="0" borderId="0" xfId="0" applyFont="1" applyBorder="1" applyAlignment="1" applyProtection="1">
      <alignment horizontal="right"/>
      <protection hidden="1"/>
    </xf>
    <xf numFmtId="173" fontId="7" fillId="0" borderId="0" xfId="0" applyNumberFormat="1" applyFont="1" applyBorder="1" applyAlignment="1" applyProtection="1" quotePrefix="1">
      <alignment horizontal="right" wrapText="1"/>
      <protection hidden="1"/>
    </xf>
    <xf numFmtId="0" fontId="11" fillId="0" borderId="0" xfId="0" applyFont="1" applyAlignment="1" applyProtection="1">
      <alignment horizontal="right"/>
      <protection/>
    </xf>
    <xf numFmtId="0" fontId="0" fillId="0" borderId="0" xfId="0" applyFill="1" applyBorder="1" applyAlignment="1">
      <alignment/>
    </xf>
    <xf numFmtId="14" fontId="17" fillId="34" borderId="0" xfId="0" applyNumberFormat="1" applyFont="1" applyFill="1" applyAlignment="1" applyProtection="1">
      <alignment horizontal="right"/>
      <protection/>
    </xf>
    <xf numFmtId="0" fontId="3" fillId="34" borderId="0" xfId="0" applyFont="1" applyFill="1" applyBorder="1" applyAlignment="1" applyProtection="1">
      <alignment/>
      <protection/>
    </xf>
    <xf numFmtId="0" fontId="28" fillId="0" borderId="0" xfId="0" applyFont="1" applyAlignment="1">
      <alignment horizontal="justify" vertical="center"/>
    </xf>
    <xf numFmtId="0" fontId="7" fillId="0" borderId="15" xfId="0" applyFont="1" applyBorder="1" applyAlignment="1" applyProtection="1">
      <alignment horizontal="left"/>
      <protection hidden="1"/>
    </xf>
    <xf numFmtId="0" fontId="10" fillId="0" borderId="15" xfId="0" applyFont="1" applyBorder="1" applyAlignment="1" applyProtection="1">
      <alignment horizontal="left"/>
      <protection hidden="1"/>
    </xf>
    <xf numFmtId="173" fontId="11" fillId="0" borderId="15" xfId="0" applyNumberFormat="1" applyFont="1" applyBorder="1" applyAlignment="1" applyProtection="1" quotePrefix="1">
      <alignment horizontal="right" wrapText="1"/>
      <protection hidden="1"/>
    </xf>
    <xf numFmtId="49" fontId="11" fillId="0" borderId="15" xfId="0" applyNumberFormat="1" applyFont="1" applyBorder="1" applyAlignment="1" applyProtection="1">
      <alignment/>
      <protection hidden="1"/>
    </xf>
    <xf numFmtId="0" fontId="7" fillId="0" borderId="15" xfId="0" applyFont="1" applyBorder="1" applyAlignment="1" applyProtection="1">
      <alignment horizontal="centerContinuous"/>
      <protection hidden="1"/>
    </xf>
    <xf numFmtId="0" fontId="2" fillId="0" borderId="15" xfId="0" applyFont="1" applyBorder="1" applyAlignment="1" applyProtection="1">
      <alignment horizontal="centerContinuous"/>
      <protection hidden="1"/>
    </xf>
    <xf numFmtId="0" fontId="2" fillId="0" borderId="15" xfId="0" applyFont="1" applyBorder="1" applyAlignment="1" applyProtection="1">
      <alignment horizontal="right"/>
      <protection hidden="1"/>
    </xf>
    <xf numFmtId="0" fontId="10" fillId="0" borderId="15" xfId="0" applyFont="1" applyBorder="1" applyAlignment="1" applyProtection="1">
      <alignment horizontal="centerContinuous"/>
      <protection hidden="1"/>
    </xf>
    <xf numFmtId="0" fontId="28" fillId="0" borderId="0" xfId="0" applyFont="1" applyAlignment="1">
      <alignment wrapText="1"/>
    </xf>
    <xf numFmtId="0" fontId="2" fillId="34" borderId="0" xfId="0" applyFont="1" applyFill="1" applyAlignment="1" applyProtection="1">
      <alignment/>
      <protection/>
    </xf>
    <xf numFmtId="0" fontId="8" fillId="34" borderId="20" xfId="0" applyFont="1" applyFill="1" applyBorder="1" applyAlignment="1">
      <alignment horizontal="left" vertical="top" wrapText="1"/>
    </xf>
    <xf numFmtId="0" fontId="8" fillId="0" borderId="14" xfId="0" applyFont="1" applyBorder="1" applyAlignment="1">
      <alignment wrapText="1"/>
    </xf>
    <xf numFmtId="0" fontId="8" fillId="0" borderId="21" xfId="0" applyFont="1" applyBorder="1" applyAlignment="1">
      <alignment wrapText="1"/>
    </xf>
    <xf numFmtId="0" fontId="8" fillId="0" borderId="17" xfId="0" applyFont="1" applyBorder="1" applyAlignment="1">
      <alignment wrapText="1"/>
    </xf>
    <xf numFmtId="0" fontId="8" fillId="0" borderId="0" xfId="0" applyFont="1" applyBorder="1" applyAlignment="1">
      <alignment wrapText="1"/>
    </xf>
    <xf numFmtId="0" fontId="8" fillId="0" borderId="22" xfId="0" applyFont="1" applyBorder="1" applyAlignment="1">
      <alignment wrapText="1"/>
    </xf>
    <xf numFmtId="0" fontId="8" fillId="0" borderId="18" xfId="0" applyFont="1" applyBorder="1" applyAlignment="1">
      <alignment wrapText="1"/>
    </xf>
    <xf numFmtId="0" fontId="8" fillId="0" borderId="10" xfId="0" applyFont="1" applyBorder="1" applyAlignment="1">
      <alignment wrapText="1"/>
    </xf>
    <xf numFmtId="0" fontId="8" fillId="0" borderId="19" xfId="0" applyFont="1" applyBorder="1" applyAlignment="1">
      <alignment wrapText="1"/>
    </xf>
    <xf numFmtId="49" fontId="8" fillId="33" borderId="10" xfId="0" applyNumberFormat="1" applyFont="1" applyFill="1" applyBorder="1" applyAlignment="1" applyProtection="1">
      <alignment/>
      <protection locked="0"/>
    </xf>
    <xf numFmtId="0" fontId="8" fillId="36" borderId="10" xfId="0" applyFont="1" applyFill="1" applyBorder="1" applyAlignment="1" applyProtection="1">
      <alignment/>
      <protection locked="0"/>
    </xf>
    <xf numFmtId="0" fontId="8" fillId="35" borderId="10" xfId="0" applyFont="1" applyFill="1" applyBorder="1" applyAlignment="1" applyProtection="1">
      <alignment horizontal="center" wrapText="1"/>
      <protection/>
    </xf>
    <xf numFmtId="0" fontId="8" fillId="35" borderId="10" xfId="0" applyFont="1" applyFill="1" applyBorder="1" applyAlignment="1">
      <alignment wrapText="1"/>
    </xf>
    <xf numFmtId="0" fontId="8" fillId="33" borderId="20"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21" xfId="0" applyBorder="1" applyAlignment="1" applyProtection="1">
      <alignment wrapText="1"/>
      <protection locked="0"/>
    </xf>
    <xf numFmtId="0" fontId="0" fillId="0" borderId="1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2" xfId="0" applyBorder="1" applyAlignment="1" applyProtection="1">
      <alignment wrapText="1"/>
      <protection locked="0"/>
    </xf>
    <xf numFmtId="0" fontId="0" fillId="0" borderId="18"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9" xfId="0" applyBorder="1" applyAlignment="1" applyProtection="1">
      <alignment wrapText="1"/>
      <protection locked="0"/>
    </xf>
    <xf numFmtId="0" fontId="3" fillId="0" borderId="0" xfId="0" applyFont="1" applyBorder="1" applyAlignment="1" applyProtection="1">
      <alignment vertical="top" wrapText="1"/>
      <protection/>
    </xf>
    <xf numFmtId="0" fontId="2" fillId="34" borderId="12" xfId="0" applyFont="1" applyFill="1" applyBorder="1" applyAlignment="1" applyProtection="1">
      <alignment horizontal="justify" vertical="center" wrapText="1"/>
      <protection hidden="1"/>
    </xf>
    <xf numFmtId="0" fontId="0" fillId="0" borderId="12" xfId="0" applyBorder="1" applyAlignment="1">
      <alignment horizontal="justify" vertical="center" wrapText="1"/>
    </xf>
    <xf numFmtId="0" fontId="0" fillId="0" borderId="0" xfId="0" applyAlignment="1">
      <alignment horizontal="justify" vertical="center" wrapText="1"/>
    </xf>
    <xf numFmtId="0" fontId="2" fillId="34" borderId="0" xfId="0" applyFont="1" applyFill="1" applyAlignment="1" applyProtection="1">
      <alignment wrapText="1"/>
      <protection/>
    </xf>
    <xf numFmtId="0" fontId="0" fillId="0" borderId="0" xfId="0" applyAlignment="1">
      <alignment wrapText="1"/>
    </xf>
    <xf numFmtId="0" fontId="18" fillId="0" borderId="23" xfId="0" applyFont="1" applyBorder="1" applyAlignment="1" applyProtection="1">
      <alignment horizontal="justify" vertical="center" wrapText="1"/>
      <protection/>
    </xf>
    <xf numFmtId="0" fontId="18" fillId="0" borderId="13" xfId="0" applyFont="1" applyBorder="1" applyAlignment="1">
      <alignment horizontal="justify" vertical="center" wrapText="1"/>
    </xf>
    <xf numFmtId="0" fontId="18" fillId="0" borderId="24" xfId="0" applyFont="1" applyBorder="1" applyAlignment="1">
      <alignment horizontal="justify" vertical="center" wrapText="1"/>
    </xf>
    <xf numFmtId="0" fontId="2"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3" fillId="0" borderId="0" xfId="0" applyFont="1" applyAlignment="1" applyProtection="1">
      <alignment wrapText="1"/>
      <protection/>
    </xf>
    <xf numFmtId="0" fontId="3" fillId="33" borderId="10" xfId="0" applyFont="1" applyFill="1" applyBorder="1" applyAlignment="1" applyProtection="1">
      <alignment horizontal="center"/>
      <protection locked="0"/>
    </xf>
    <xf numFmtId="0" fontId="0" fillId="0" borderId="10" xfId="0" applyBorder="1" applyAlignment="1" applyProtection="1">
      <alignment/>
      <protection locked="0"/>
    </xf>
    <xf numFmtId="167" fontId="3" fillId="33"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0" fontId="11" fillId="0" borderId="0" xfId="0" applyFont="1" applyFill="1" applyAlignment="1" applyProtection="1">
      <alignment horizontal="left" vertical="top" wrapText="1"/>
      <protection/>
    </xf>
    <xf numFmtId="0" fontId="10" fillId="0" borderId="0" xfId="0" applyFont="1" applyFill="1" applyAlignment="1">
      <alignment wrapText="1"/>
    </xf>
    <xf numFmtId="0" fontId="11" fillId="0" borderId="0" xfId="0" applyFont="1" applyAlignment="1" applyProtection="1">
      <alignment horizontal="left" vertical="top" wrapText="1"/>
      <protection/>
    </xf>
    <xf numFmtId="0" fontId="10" fillId="0" borderId="0" xfId="0" applyFont="1" applyAlignment="1">
      <alignment wrapText="1"/>
    </xf>
    <xf numFmtId="0" fontId="10" fillId="0" borderId="0" xfId="0" applyFont="1" applyAlignment="1">
      <alignment horizontal="left" vertical="top" wrapText="1"/>
    </xf>
    <xf numFmtId="0" fontId="8" fillId="0" borderId="0" xfId="0" applyFont="1" applyAlignment="1" applyProtection="1">
      <alignment vertical="top" wrapText="1"/>
      <protection/>
    </xf>
    <xf numFmtId="0" fontId="16" fillId="0" borderId="0" xfId="0" applyFont="1" applyAlignment="1" applyProtection="1">
      <alignment wrapText="1"/>
      <protection/>
    </xf>
    <xf numFmtId="0" fontId="3" fillId="33" borderId="13" xfId="0" applyFont="1" applyFill="1" applyBorder="1" applyAlignment="1" applyProtection="1">
      <alignment horizontal="center"/>
      <protection locked="0"/>
    </xf>
    <xf numFmtId="0" fontId="0" fillId="0" borderId="13" xfId="0" applyBorder="1" applyAlignment="1" applyProtection="1">
      <alignment horizontal="center"/>
      <protection locked="0"/>
    </xf>
    <xf numFmtId="0" fontId="2" fillId="34" borderId="0" xfId="0" applyFont="1" applyFill="1" applyAlignment="1" applyProtection="1">
      <alignment horizontal="justify" wrapText="1"/>
      <protection/>
    </xf>
    <xf numFmtId="0" fontId="28" fillId="0" borderId="0" xfId="0" applyFont="1" applyAlignment="1">
      <alignment horizontal="justify" wrapText="1"/>
    </xf>
    <xf numFmtId="167" fontId="3" fillId="0" borderId="16" xfId="0" applyNumberFormat="1" applyFont="1" applyBorder="1" applyAlignment="1" applyProtection="1">
      <alignment horizontal="center"/>
      <protection hidden="1"/>
    </xf>
    <xf numFmtId="0" fontId="0" fillId="0" borderId="16" xfId="0" applyBorder="1" applyAlignment="1" applyProtection="1">
      <alignment horizontal="center"/>
      <protection hidden="1"/>
    </xf>
    <xf numFmtId="0" fontId="3" fillId="33" borderId="10"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167" fontId="3" fillId="0" borderId="10" xfId="0" applyNumberFormat="1" applyFont="1" applyBorder="1" applyAlignment="1" applyProtection="1">
      <alignment horizontal="center"/>
      <protection hidden="1"/>
    </xf>
    <xf numFmtId="3" fontId="3" fillId="0" borderId="16" xfId="0" applyNumberFormat="1" applyFont="1" applyBorder="1" applyAlignment="1" applyProtection="1">
      <alignment horizontal="center"/>
      <protection hidden="1"/>
    </xf>
    <xf numFmtId="0" fontId="0" fillId="0" borderId="10" xfId="0" applyBorder="1" applyAlignment="1">
      <alignment horizontal="center"/>
    </xf>
    <xf numFmtId="0" fontId="0" fillId="0" borderId="16" xfId="0" applyBorder="1" applyAlignment="1">
      <alignment/>
    </xf>
    <xf numFmtId="0" fontId="3" fillId="0" borderId="16" xfId="0" applyNumberFormat="1" applyFont="1" applyBorder="1" applyAlignment="1" applyProtection="1">
      <alignment horizontal="center"/>
      <protection hidden="1"/>
    </xf>
    <xf numFmtId="0" fontId="0" fillId="0" borderId="16" xfId="0" applyNumberFormat="1" applyBorder="1" applyAlignment="1" applyProtection="1">
      <alignment/>
      <protection hidden="1"/>
    </xf>
    <xf numFmtId="0" fontId="8" fillId="0" borderId="0" xfId="0" applyFont="1" applyAlignment="1" applyProtection="1">
      <alignment wrapText="1"/>
      <protection hidden="1"/>
    </xf>
    <xf numFmtId="0" fontId="8" fillId="0" borderId="0" xfId="0" applyFont="1" applyAlignment="1">
      <alignment wrapText="1"/>
    </xf>
    <xf numFmtId="0" fontId="18" fillId="34" borderId="23" xfId="0" applyFont="1" applyFill="1" applyBorder="1" applyAlignment="1" applyProtection="1">
      <alignment horizontal="justify" vertical="center" wrapText="1"/>
      <protection hidden="1"/>
    </xf>
    <xf numFmtId="0" fontId="20" fillId="34" borderId="13" xfId="0" applyFont="1" applyFill="1" applyBorder="1" applyAlignment="1" applyProtection="1">
      <alignment horizontal="justify" vertical="center" wrapText="1"/>
      <protection hidden="1"/>
    </xf>
    <xf numFmtId="0" fontId="0" fillId="0" borderId="13" xfId="0" applyBorder="1" applyAlignment="1">
      <alignment wrapText="1"/>
    </xf>
    <xf numFmtId="0" fontId="0" fillId="0" borderId="24" xfId="0" applyBorder="1" applyAlignment="1">
      <alignment wrapText="1"/>
    </xf>
    <xf numFmtId="0" fontId="10" fillId="0" borderId="0" xfId="0" applyFont="1" applyAlignment="1" applyProtection="1">
      <alignment wrapText="1"/>
      <protection hidden="1"/>
    </xf>
    <xf numFmtId="0" fontId="0" fillId="0" borderId="0" xfId="0" applyAlignment="1" applyProtection="1">
      <alignment wrapText="1"/>
      <protection hidden="1"/>
    </xf>
    <xf numFmtId="49" fontId="0" fillId="0" borderId="0" xfId="0" applyNumberFormat="1" applyFill="1" applyBorder="1" applyAlignment="1" applyProtection="1">
      <alignment wrapText="1"/>
      <protection locked="0"/>
    </xf>
    <xf numFmtId="0" fontId="8" fillId="35" borderId="20" xfId="0" applyFont="1" applyFill="1" applyBorder="1" applyAlignment="1" applyProtection="1">
      <alignment horizontal="left" vertical="center" wrapText="1"/>
      <protection/>
    </xf>
    <xf numFmtId="0" fontId="0" fillId="0" borderId="14" xfId="0" applyBorder="1"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8" fillId="35" borderId="0" xfId="0" applyFont="1" applyFill="1" applyBorder="1" applyAlignment="1">
      <alignment vertical="center" wrapText="1"/>
    </xf>
    <xf numFmtId="0" fontId="0" fillId="35" borderId="0" xfId="0" applyFill="1" applyBorder="1" applyAlignment="1">
      <alignment vertical="center" wrapText="1"/>
    </xf>
    <xf numFmtId="0" fontId="0" fillId="35" borderId="22" xfId="0" applyFill="1" applyBorder="1" applyAlignment="1">
      <alignment vertical="center" wrapText="1"/>
    </xf>
    <xf numFmtId="0" fontId="8" fillId="0" borderId="0" xfId="0" applyFont="1" applyFill="1" applyBorder="1" applyAlignment="1" applyProtection="1">
      <alignment horizontal="center"/>
      <protection/>
    </xf>
    <xf numFmtId="0" fontId="8" fillId="0" borderId="0" xfId="0" applyFont="1" applyFill="1" applyBorder="1" applyAlignment="1">
      <alignment/>
    </xf>
    <xf numFmtId="0" fontId="19" fillId="35" borderId="0" xfId="0" applyFont="1" applyFill="1" applyAlignment="1" applyProtection="1">
      <alignment wrapText="1"/>
      <protection hidden="1"/>
    </xf>
    <xf numFmtId="0" fontId="8" fillId="35" borderId="0" xfId="0" applyFont="1" applyFill="1" applyAlignment="1">
      <alignment wrapText="1"/>
    </xf>
    <xf numFmtId="0" fontId="0" fillId="35" borderId="0" xfId="0" applyFill="1" applyAlignment="1">
      <alignment wrapText="1"/>
    </xf>
    <xf numFmtId="0" fontId="11" fillId="35" borderId="0" xfId="0" applyFont="1" applyFill="1" applyAlignment="1" applyProtection="1">
      <alignment horizontal="left" vertical="top" wrapText="1"/>
      <protection hidden="1"/>
    </xf>
    <xf numFmtId="0" fontId="10" fillId="35" borderId="0" xfId="0" applyFont="1" applyFill="1" applyAlignment="1">
      <alignment wrapText="1"/>
    </xf>
    <xf numFmtId="0" fontId="8" fillId="35" borderId="0" xfId="0" applyFont="1" applyFill="1" applyAlignment="1" applyProtection="1">
      <alignment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10</xdr:row>
      <xdr:rowOff>0</xdr:rowOff>
    </xdr:from>
    <xdr:ext cx="76200" cy="238125"/>
    <xdr:sp fLocksText="0">
      <xdr:nvSpPr>
        <xdr:cNvPr id="1" name="Text Box 1"/>
        <xdr:cNvSpPr txBox="1">
          <a:spLocks noChangeArrowheads="1"/>
        </xdr:cNvSpPr>
      </xdr:nvSpPr>
      <xdr:spPr>
        <a:xfrm>
          <a:off x="476250" y="108585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82"/>
  <sheetViews>
    <sheetView tabSelected="1" zoomScalePageLayoutView="0" workbookViewId="0" topLeftCell="A1">
      <selection activeCell="E4" sqref="E4"/>
    </sheetView>
  </sheetViews>
  <sheetFormatPr defaultColWidth="9.00390625" defaultRowHeight="15.75"/>
  <cols>
    <col min="1" max="1" width="2.50390625" style="42" customWidth="1"/>
    <col min="2" max="2" width="5.125" style="42" customWidth="1"/>
    <col min="3" max="3" width="26.625" style="42" customWidth="1"/>
    <col min="4" max="4" width="2.625" style="42" customWidth="1"/>
    <col min="5" max="5" width="15.125" style="42" customWidth="1"/>
    <col min="6" max="6" width="2.625" style="42" customWidth="1"/>
    <col min="7" max="7" width="15.125" style="42" customWidth="1"/>
    <col min="8" max="8" width="3.625" style="42" customWidth="1"/>
    <col min="9" max="9" width="1.625" style="42" customWidth="1"/>
    <col min="10" max="10" width="15.125" style="42" customWidth="1"/>
    <col min="11" max="11" width="1.625" style="42" customWidth="1"/>
    <col min="12" max="12" width="15.125" style="42" customWidth="1"/>
    <col min="13" max="13" width="1.625" style="42" customWidth="1"/>
    <col min="14" max="14" width="0.37109375" style="42" customWidth="1"/>
    <col min="15" max="15" width="0.2421875" style="42" customWidth="1"/>
    <col min="16" max="19" width="8.125" style="42" customWidth="1"/>
    <col min="20" max="20" width="1.625" style="42" customWidth="1"/>
    <col min="21" max="16384" width="9.00390625" style="42" customWidth="1"/>
  </cols>
  <sheetData>
    <row r="1" spans="3:12" ht="12.75">
      <c r="C1" s="40"/>
      <c r="D1" s="40"/>
      <c r="E1" s="49" t="s">
        <v>322</v>
      </c>
      <c r="F1" s="41"/>
      <c r="G1" s="40"/>
      <c r="K1" s="187" t="s">
        <v>142</v>
      </c>
      <c r="L1" s="188">
        <f ca="1">TODAY()</f>
        <v>42205</v>
      </c>
    </row>
    <row r="2" spans="1:14" ht="12.75">
      <c r="A2" s="59" t="s">
        <v>126</v>
      </c>
      <c r="D2" s="41"/>
      <c r="E2" s="41"/>
      <c r="F2" s="41"/>
      <c r="G2" s="41"/>
      <c r="H2" s="41"/>
      <c r="I2" s="41"/>
      <c r="J2" s="41"/>
      <c r="K2" s="41"/>
      <c r="L2" s="41"/>
      <c r="M2" s="41"/>
      <c r="N2" s="41"/>
    </row>
    <row r="3" ht="12" customHeight="1"/>
    <row r="4" spans="1:13" ht="12.75">
      <c r="A4" s="43" t="s">
        <v>94</v>
      </c>
      <c r="D4" s="43"/>
      <c r="E4" s="38"/>
      <c r="F4" s="44"/>
      <c r="G4" s="43"/>
      <c r="M4" s="346" t="s">
        <v>233</v>
      </c>
    </row>
    <row r="5" spans="1:13" ht="12.75">
      <c r="A5" s="43"/>
      <c r="D5" s="43"/>
      <c r="E5" s="49" t="s">
        <v>95</v>
      </c>
      <c r="F5" s="44"/>
      <c r="G5" s="43"/>
      <c r="J5" s="187" t="s">
        <v>155</v>
      </c>
      <c r="K5" s="187"/>
      <c r="L5" s="193">
        <v>2015</v>
      </c>
      <c r="M5" s="43"/>
    </row>
    <row r="6" spans="1:14" ht="12.75">
      <c r="A6" s="46" t="s">
        <v>93</v>
      </c>
      <c r="D6" s="46"/>
      <c r="E6" s="38"/>
      <c r="F6" s="44"/>
      <c r="G6" s="46"/>
      <c r="K6" s="46"/>
      <c r="L6" s="47"/>
      <c r="M6" s="46"/>
      <c r="N6" s="48"/>
    </row>
    <row r="7" spans="1:14" ht="12.75">
      <c r="A7" s="43" t="s">
        <v>60</v>
      </c>
      <c r="D7" s="43"/>
      <c r="E7" s="39"/>
      <c r="F7" s="44"/>
      <c r="G7" s="43"/>
      <c r="K7" s="43"/>
      <c r="L7" s="47"/>
      <c r="M7" s="43"/>
      <c r="N7" s="49"/>
    </row>
    <row r="8" spans="1:14" ht="6" customHeight="1">
      <c r="A8" s="47"/>
      <c r="D8" s="47"/>
      <c r="E8" s="50"/>
      <c r="F8" s="50"/>
      <c r="G8" s="47"/>
      <c r="H8" s="47"/>
      <c r="I8" s="47"/>
      <c r="J8" s="47"/>
      <c r="K8" s="47"/>
      <c r="L8" s="47"/>
      <c r="M8" s="47"/>
      <c r="N8" s="47"/>
    </row>
    <row r="9" spans="1:14" ht="12.75" customHeight="1">
      <c r="A9" s="360" t="s">
        <v>61</v>
      </c>
      <c r="D9" s="51"/>
      <c r="E9" s="52"/>
      <c r="F9" s="52"/>
      <c r="G9" s="51"/>
      <c r="H9" s="52"/>
      <c r="I9" s="52"/>
      <c r="J9" s="52"/>
      <c r="K9" s="51"/>
      <c r="L9" s="52"/>
      <c r="M9" s="51"/>
      <c r="N9" s="52"/>
    </row>
    <row r="10" spans="1:14" ht="12.75" customHeight="1">
      <c r="A10" s="360" t="s">
        <v>308</v>
      </c>
      <c r="D10" s="51"/>
      <c r="E10" s="52"/>
      <c r="F10" s="52"/>
      <c r="G10" s="51"/>
      <c r="H10" s="52"/>
      <c r="I10" s="52"/>
      <c r="J10" s="52"/>
      <c r="K10" s="51"/>
      <c r="L10" s="52"/>
      <c r="M10" s="51"/>
      <c r="N10" s="52"/>
    </row>
    <row r="11" spans="1:14" ht="12.75" customHeight="1">
      <c r="A11" s="361" t="s">
        <v>309</v>
      </c>
      <c r="B11" s="69"/>
      <c r="C11" s="69"/>
      <c r="D11" s="53"/>
      <c r="E11" s="54"/>
      <c r="F11" s="54"/>
      <c r="G11" s="53"/>
      <c r="H11" s="54"/>
      <c r="I11" s="54"/>
      <c r="J11" s="54"/>
      <c r="K11" s="53"/>
      <c r="L11" s="53"/>
      <c r="M11" s="52"/>
      <c r="N11" s="52"/>
    </row>
    <row r="12" spans="1:14" ht="3" customHeight="1">
      <c r="A12" s="51"/>
      <c r="B12" s="47"/>
      <c r="C12" s="47"/>
      <c r="D12" s="51"/>
      <c r="E12" s="251"/>
      <c r="F12" s="251"/>
      <c r="G12" s="51"/>
      <c r="H12" s="251"/>
      <c r="I12" s="251"/>
      <c r="J12" s="255"/>
      <c r="K12" s="252"/>
      <c r="L12" s="252"/>
      <c r="M12" s="52"/>
      <c r="N12" s="52"/>
    </row>
    <row r="13" spans="1:14" ht="12.75" customHeight="1">
      <c r="A13" s="384" t="s">
        <v>314</v>
      </c>
      <c r="B13" s="385"/>
      <c r="C13" s="385"/>
      <c r="D13" s="385"/>
      <c r="E13" s="385"/>
      <c r="F13" s="385"/>
      <c r="G13" s="385"/>
      <c r="H13" s="386"/>
      <c r="I13" s="364"/>
      <c r="J13" s="366"/>
      <c r="K13" s="51"/>
      <c r="L13" s="51"/>
      <c r="M13" s="52"/>
      <c r="N13" s="52"/>
    </row>
    <row r="14" spans="1:14" ht="12.75" customHeight="1">
      <c r="A14" s="387"/>
      <c r="B14" s="388"/>
      <c r="C14" s="388"/>
      <c r="D14" s="388"/>
      <c r="E14" s="388"/>
      <c r="F14" s="388"/>
      <c r="G14" s="388"/>
      <c r="H14" s="389"/>
      <c r="I14" s="364"/>
      <c r="J14" s="251"/>
      <c r="K14" s="51"/>
      <c r="L14" s="51"/>
      <c r="M14" s="52"/>
      <c r="N14" s="52"/>
    </row>
    <row r="15" spans="1:14" ht="17.25" customHeight="1">
      <c r="A15" s="387"/>
      <c r="B15" s="388"/>
      <c r="C15" s="388"/>
      <c r="D15" s="388"/>
      <c r="E15" s="388"/>
      <c r="F15" s="388"/>
      <c r="G15" s="388"/>
      <c r="H15" s="389"/>
      <c r="I15" s="364"/>
      <c r="J15" s="254" t="s">
        <v>312</v>
      </c>
      <c r="K15" s="51"/>
      <c r="L15" s="254" t="s">
        <v>313</v>
      </c>
      <c r="M15" s="52"/>
      <c r="N15" s="52"/>
    </row>
    <row r="16" spans="1:14" ht="12.75" customHeight="1">
      <c r="A16" s="387"/>
      <c r="B16" s="388"/>
      <c r="C16" s="388"/>
      <c r="D16" s="388"/>
      <c r="E16" s="388"/>
      <c r="F16" s="388"/>
      <c r="G16" s="388"/>
      <c r="H16" s="389"/>
      <c r="I16" s="364"/>
      <c r="J16" s="70" t="s">
        <v>305</v>
      </c>
      <c r="K16" s="51"/>
      <c r="M16" s="52"/>
      <c r="N16" s="52"/>
    </row>
    <row r="17" spans="1:14" ht="12.75" customHeight="1">
      <c r="A17" s="387"/>
      <c r="B17" s="388"/>
      <c r="C17" s="388"/>
      <c r="D17" s="388"/>
      <c r="E17" s="388"/>
      <c r="F17" s="388"/>
      <c r="G17" s="388"/>
      <c r="H17" s="389"/>
      <c r="I17" s="364"/>
      <c r="J17" s="70" t="s">
        <v>304</v>
      </c>
      <c r="K17" s="51"/>
      <c r="L17" s="70" t="s">
        <v>307</v>
      </c>
      <c r="M17" s="52"/>
      <c r="N17" s="52"/>
    </row>
    <row r="18" spans="1:14" ht="12.75" customHeight="1">
      <c r="A18" s="390"/>
      <c r="B18" s="391"/>
      <c r="C18" s="391"/>
      <c r="D18" s="391"/>
      <c r="E18" s="391"/>
      <c r="F18" s="391"/>
      <c r="G18" s="391"/>
      <c r="H18" s="392"/>
      <c r="I18" s="364"/>
      <c r="J18" s="70" t="s">
        <v>303</v>
      </c>
      <c r="K18" s="51"/>
      <c r="L18" s="70" t="s">
        <v>315</v>
      </c>
      <c r="M18" s="52"/>
      <c r="N18" s="52"/>
    </row>
    <row r="19" spans="1:14" ht="12.75" customHeight="1">
      <c r="A19" s="55" t="s">
        <v>62</v>
      </c>
      <c r="D19" s="55"/>
      <c r="E19" s="50"/>
      <c r="F19" s="50"/>
      <c r="G19" s="55"/>
      <c r="H19" s="47"/>
      <c r="I19" s="47"/>
      <c r="J19" s="359" t="s">
        <v>302</v>
      </c>
      <c r="K19" s="253"/>
      <c r="L19" s="395" t="s">
        <v>306</v>
      </c>
      <c r="M19" s="55"/>
      <c r="N19" s="47"/>
    </row>
    <row r="20" spans="1:12" ht="12.75" customHeight="1">
      <c r="A20" s="42" t="s">
        <v>156</v>
      </c>
      <c r="B20" s="194">
        <f>-L5+1</f>
        <v>-2014</v>
      </c>
      <c r="C20" s="42" t="s">
        <v>185</v>
      </c>
      <c r="E20" s="56"/>
      <c r="F20" s="56"/>
      <c r="H20" s="57"/>
      <c r="I20" s="57"/>
      <c r="J20" s="363" t="s">
        <v>301</v>
      </c>
      <c r="K20" s="226"/>
      <c r="L20" s="396"/>
    </row>
    <row r="21" spans="2:12" ht="12.75">
      <c r="B21" s="197" t="s">
        <v>328</v>
      </c>
      <c r="E21" s="56"/>
      <c r="F21" s="56"/>
      <c r="H21" s="57"/>
      <c r="I21" s="57"/>
      <c r="J21" s="256"/>
      <c r="K21" s="257"/>
      <c r="L21" s="256"/>
    </row>
    <row r="22" spans="2:12" ht="12.75" customHeight="1">
      <c r="B22" s="197" t="s">
        <v>320</v>
      </c>
      <c r="E22" s="56"/>
      <c r="F22" s="56"/>
      <c r="H22" s="57"/>
      <c r="I22" s="57"/>
      <c r="J22" s="1"/>
      <c r="L22" s="1"/>
    </row>
    <row r="23" spans="3:14" ht="6" customHeight="1">
      <c r="C23" s="47"/>
      <c r="D23" s="47"/>
      <c r="E23" s="50"/>
      <c r="F23" s="50"/>
      <c r="G23" s="47"/>
      <c r="H23" s="47"/>
      <c r="I23" s="47"/>
      <c r="J23" s="47"/>
      <c r="K23" s="47"/>
      <c r="L23" s="47" t="s">
        <v>51</v>
      </c>
      <c r="M23" s="47"/>
      <c r="N23" s="58"/>
    </row>
    <row r="24" spans="1:13" ht="12.75" customHeight="1">
      <c r="A24" s="42" t="s">
        <v>157</v>
      </c>
      <c r="B24" s="59" t="s">
        <v>300</v>
      </c>
      <c r="D24" s="60"/>
      <c r="G24" s="60"/>
      <c r="H24" s="57"/>
      <c r="I24" s="57"/>
      <c r="J24" s="1"/>
      <c r="K24" s="60"/>
      <c r="L24" s="1"/>
      <c r="M24" s="60"/>
    </row>
    <row r="25" spans="3:14" ht="6" customHeight="1">
      <c r="C25" s="47"/>
      <c r="D25" s="47"/>
      <c r="E25" s="50"/>
      <c r="F25" s="50"/>
      <c r="G25" s="47"/>
      <c r="H25" s="47"/>
      <c r="I25" s="47"/>
      <c r="J25" s="47"/>
      <c r="K25" s="47"/>
      <c r="L25" s="47" t="s">
        <v>51</v>
      </c>
      <c r="M25" s="47"/>
      <c r="N25" s="58"/>
    </row>
    <row r="26" spans="1:15" s="80" customFormat="1" ht="3" customHeight="1">
      <c r="A26" s="57"/>
      <c r="B26" s="57"/>
      <c r="C26" s="57"/>
      <c r="D26" s="79"/>
      <c r="E26" s="79"/>
      <c r="F26" s="79"/>
      <c r="G26" s="79"/>
      <c r="H26" s="79"/>
      <c r="I26" s="79"/>
      <c r="J26" s="79"/>
      <c r="K26" s="79"/>
      <c r="L26" s="227"/>
      <c r="O26" s="52"/>
    </row>
    <row r="27" spans="1:11" ht="12.75">
      <c r="A27" s="61" t="s">
        <v>63</v>
      </c>
      <c r="B27" s="61"/>
      <c r="C27" s="62"/>
      <c r="D27" s="62"/>
      <c r="E27" s="63" t="s">
        <v>64</v>
      </c>
      <c r="F27" s="64"/>
      <c r="G27" s="63" t="s">
        <v>65</v>
      </c>
      <c r="H27" s="62"/>
      <c r="I27" s="62"/>
      <c r="J27" s="63" t="s">
        <v>66</v>
      </c>
      <c r="K27" s="62"/>
    </row>
    <row r="28" spans="1:7" ht="12.75">
      <c r="A28" s="42" t="s">
        <v>156</v>
      </c>
      <c r="B28" s="194">
        <f>-L5</f>
        <v>-2015</v>
      </c>
      <c r="C28" s="42" t="s">
        <v>159</v>
      </c>
      <c r="E28" s="2"/>
      <c r="F28" s="47"/>
      <c r="G28" s="2"/>
    </row>
    <row r="29" spans="3:14" ht="6" customHeight="1">
      <c r="C29" s="47"/>
      <c r="D29" s="47"/>
      <c r="E29" s="50"/>
      <c r="F29" s="50"/>
      <c r="G29" s="47"/>
      <c r="H29" s="47"/>
      <c r="I29" s="47"/>
      <c r="J29" s="47"/>
      <c r="K29" s="47"/>
      <c r="L29" s="47" t="s">
        <v>51</v>
      </c>
      <c r="M29" s="47"/>
      <c r="N29" s="58"/>
    </row>
    <row r="30" spans="1:11" ht="12.75">
      <c r="A30" s="42" t="s">
        <v>157</v>
      </c>
      <c r="B30" s="42" t="s">
        <v>160</v>
      </c>
      <c r="E30" s="2"/>
      <c r="F30" s="47"/>
      <c r="G30" s="65" t="s">
        <v>67</v>
      </c>
      <c r="K30" s="66"/>
    </row>
    <row r="31" spans="3:14" ht="6" customHeight="1">
      <c r="C31" s="47"/>
      <c r="D31" s="47"/>
      <c r="E31" s="50"/>
      <c r="F31" s="50"/>
      <c r="G31" s="47"/>
      <c r="H31" s="47"/>
      <c r="I31" s="47"/>
      <c r="J31" s="47"/>
      <c r="K31" s="47"/>
      <c r="L31" s="47" t="s">
        <v>51</v>
      </c>
      <c r="M31" s="47"/>
      <c r="N31" s="58"/>
    </row>
    <row r="32" spans="1:11" ht="12.75">
      <c r="A32" s="42" t="s">
        <v>158</v>
      </c>
      <c r="B32" s="42" t="s">
        <v>161</v>
      </c>
      <c r="E32" s="2"/>
      <c r="F32" s="47"/>
      <c r="G32" s="2"/>
      <c r="K32" s="67"/>
    </row>
    <row r="33" spans="3:14" ht="6" customHeight="1">
      <c r="C33" s="47"/>
      <c r="D33" s="47"/>
      <c r="E33" s="50"/>
      <c r="F33" s="50"/>
      <c r="G33" s="47"/>
      <c r="H33" s="47"/>
      <c r="I33" s="47"/>
      <c r="J33" s="47"/>
      <c r="K33" s="47"/>
      <c r="L33" s="47" t="s">
        <v>51</v>
      </c>
      <c r="M33" s="47"/>
      <c r="N33" s="58"/>
    </row>
    <row r="34" spans="1:11" ht="11.25" customHeight="1">
      <c r="A34" s="42" t="s">
        <v>162</v>
      </c>
      <c r="B34" s="194">
        <f>-L5+1</f>
        <v>-2014</v>
      </c>
      <c r="C34" s="42" t="s">
        <v>163</v>
      </c>
      <c r="E34" s="2"/>
      <c r="F34" s="47"/>
      <c r="G34" s="2"/>
      <c r="K34" s="66"/>
    </row>
    <row r="35" spans="3:14" ht="6" customHeight="1">
      <c r="C35" s="47"/>
      <c r="D35" s="47"/>
      <c r="E35" s="50"/>
      <c r="F35" s="50"/>
      <c r="G35" s="47"/>
      <c r="H35" s="47"/>
      <c r="I35" s="47"/>
      <c r="J35" s="47"/>
      <c r="K35" s="47"/>
      <c r="L35" s="47" t="s">
        <v>51</v>
      </c>
      <c r="M35" s="47"/>
      <c r="N35" s="58"/>
    </row>
    <row r="36" spans="1:11" ht="12.75">
      <c r="A36" s="42" t="s">
        <v>164</v>
      </c>
      <c r="B36" s="42" t="s">
        <v>165</v>
      </c>
      <c r="E36" s="2"/>
      <c r="F36" s="47"/>
      <c r="G36" s="2"/>
      <c r="K36" s="67"/>
    </row>
    <row r="37" spans="3:14" ht="6" customHeight="1">
      <c r="C37" s="47"/>
      <c r="D37" s="47"/>
      <c r="E37" s="50"/>
      <c r="F37" s="50"/>
      <c r="G37" s="47"/>
      <c r="H37" s="47"/>
      <c r="I37" s="47"/>
      <c r="J37" s="47"/>
      <c r="K37" s="47"/>
      <c r="L37" s="47" t="s">
        <v>51</v>
      </c>
      <c r="M37" s="47"/>
      <c r="N37" s="58"/>
    </row>
    <row r="38" spans="1:11" ht="12.75" customHeight="1">
      <c r="A38" s="42" t="s">
        <v>166</v>
      </c>
      <c r="B38" s="42" t="s">
        <v>167</v>
      </c>
      <c r="E38" s="2"/>
      <c r="F38" s="47"/>
      <c r="G38" s="2"/>
      <c r="K38" s="58"/>
    </row>
    <row r="39" spans="3:14" ht="6" customHeight="1">
      <c r="C39" s="47"/>
      <c r="D39" s="47"/>
      <c r="E39" s="50"/>
      <c r="F39" s="50"/>
      <c r="G39" s="47"/>
      <c r="H39" s="47"/>
      <c r="I39" s="47"/>
      <c r="J39" s="47"/>
      <c r="K39" s="47"/>
      <c r="L39" s="47" t="s">
        <v>51</v>
      </c>
      <c r="M39" s="47"/>
      <c r="N39" s="58"/>
    </row>
    <row r="40" spans="3:14" ht="3" customHeight="1">
      <c r="C40" s="68"/>
      <c r="D40" s="68"/>
      <c r="E40" s="69"/>
      <c r="F40" s="69"/>
      <c r="G40" s="68"/>
      <c r="H40" s="69"/>
      <c r="I40" s="69"/>
      <c r="J40" s="69"/>
      <c r="K40" s="68"/>
      <c r="L40" s="227"/>
      <c r="M40" s="196"/>
      <c r="N40" s="47"/>
    </row>
    <row r="41" spans="1:14" ht="12.75">
      <c r="A41" s="195" t="s">
        <v>68</v>
      </c>
      <c r="B41" s="195"/>
      <c r="E41" s="43"/>
      <c r="F41" s="70"/>
      <c r="G41" s="70"/>
      <c r="H41" s="43"/>
      <c r="I41" s="43"/>
      <c r="K41" s="43"/>
      <c r="L41" s="47"/>
      <c r="M41" s="47"/>
      <c r="N41" s="47"/>
    </row>
    <row r="42" spans="1:9" ht="12.75">
      <c r="A42" s="59" t="s">
        <v>69</v>
      </c>
      <c r="B42" s="59"/>
      <c r="E42" s="3"/>
      <c r="G42" s="42" t="s">
        <v>75</v>
      </c>
      <c r="H42" s="59"/>
      <c r="I42" s="59"/>
    </row>
    <row r="43" spans="1:15" ht="12.75" customHeight="1">
      <c r="A43" s="71"/>
      <c r="B43" s="71"/>
      <c r="H43" s="72" t="s">
        <v>76</v>
      </c>
      <c r="I43" s="72"/>
      <c r="J43" s="2"/>
      <c r="O43" s="47"/>
    </row>
    <row r="44" spans="1:10" ht="12" customHeight="1">
      <c r="A44" s="71" t="s">
        <v>71</v>
      </c>
      <c r="B44" s="71"/>
      <c r="E44" s="4"/>
      <c r="H44" s="73" t="s">
        <v>77</v>
      </c>
      <c r="I44" s="73"/>
      <c r="J44" s="2"/>
    </row>
    <row r="45" spans="1:15" ht="12.75" customHeight="1">
      <c r="A45" s="71"/>
      <c r="B45" s="71"/>
      <c r="E45" s="45" t="s">
        <v>72</v>
      </c>
      <c r="O45" s="47"/>
    </row>
    <row r="46" spans="1:10" ht="12.75">
      <c r="A46" s="42" t="s">
        <v>149</v>
      </c>
      <c r="G46" s="47"/>
      <c r="H46" s="47"/>
      <c r="I46" s="47"/>
      <c r="J46" s="58"/>
    </row>
    <row r="47" spans="1:15" ht="12.75">
      <c r="A47" s="42" t="s">
        <v>73</v>
      </c>
      <c r="E47" s="1"/>
      <c r="G47" s="42" t="s">
        <v>70</v>
      </c>
      <c r="H47" s="71"/>
      <c r="I47" s="71"/>
      <c r="O47" s="47"/>
    </row>
    <row r="48" spans="1:10" ht="12.75">
      <c r="A48" s="74" t="s">
        <v>74</v>
      </c>
      <c r="B48" s="74"/>
      <c r="E48" s="75"/>
      <c r="G48" s="42" t="s">
        <v>82</v>
      </c>
      <c r="H48" s="71"/>
      <c r="I48" s="71"/>
      <c r="J48" s="81"/>
    </row>
    <row r="49" spans="1:10" ht="12.75">
      <c r="A49" s="42" t="s">
        <v>148</v>
      </c>
      <c r="E49" s="1"/>
      <c r="G49" s="47"/>
      <c r="H49" s="47"/>
      <c r="I49" s="47"/>
      <c r="J49" s="58"/>
    </row>
    <row r="50" spans="7:15" ht="9" customHeight="1">
      <c r="G50" s="47"/>
      <c r="O50" s="45"/>
    </row>
    <row r="51" spans="1:7" ht="12.75" customHeight="1">
      <c r="A51" s="42" t="s">
        <v>150</v>
      </c>
      <c r="G51" s="47"/>
    </row>
    <row r="52" spans="1:12" ht="12.75" customHeight="1">
      <c r="A52" s="397"/>
      <c r="B52" s="398"/>
      <c r="C52" s="398"/>
      <c r="D52" s="398"/>
      <c r="E52" s="398"/>
      <c r="F52" s="398"/>
      <c r="G52" s="398"/>
      <c r="H52" s="398"/>
      <c r="I52" s="398"/>
      <c r="J52" s="398"/>
      <c r="K52" s="398"/>
      <c r="L52" s="399"/>
    </row>
    <row r="53" spans="1:12" ht="12.75" customHeight="1">
      <c r="A53" s="400"/>
      <c r="B53" s="401"/>
      <c r="C53" s="401"/>
      <c r="D53" s="401"/>
      <c r="E53" s="401"/>
      <c r="F53" s="401"/>
      <c r="G53" s="401"/>
      <c r="H53" s="401"/>
      <c r="I53" s="401"/>
      <c r="J53" s="401"/>
      <c r="K53" s="401"/>
      <c r="L53" s="402"/>
    </row>
    <row r="54" spans="1:12" ht="12.75" customHeight="1">
      <c r="A54" s="400"/>
      <c r="B54" s="401"/>
      <c r="C54" s="401"/>
      <c r="D54" s="401"/>
      <c r="E54" s="401"/>
      <c r="F54" s="401"/>
      <c r="G54" s="401"/>
      <c r="H54" s="401"/>
      <c r="I54" s="401"/>
      <c r="J54" s="401"/>
      <c r="K54" s="401"/>
      <c r="L54" s="402"/>
    </row>
    <row r="55" spans="1:12" ht="12.75" customHeight="1">
      <c r="A55" s="400"/>
      <c r="B55" s="401"/>
      <c r="C55" s="401"/>
      <c r="D55" s="401"/>
      <c r="E55" s="401"/>
      <c r="F55" s="401"/>
      <c r="G55" s="401"/>
      <c r="H55" s="401"/>
      <c r="I55" s="401"/>
      <c r="J55" s="401"/>
      <c r="K55" s="401"/>
      <c r="L55" s="402"/>
    </row>
    <row r="56" spans="1:12" ht="12.75" customHeight="1">
      <c r="A56" s="400"/>
      <c r="B56" s="401"/>
      <c r="C56" s="401"/>
      <c r="D56" s="401"/>
      <c r="E56" s="401"/>
      <c r="F56" s="401"/>
      <c r="G56" s="401"/>
      <c r="H56" s="401"/>
      <c r="I56" s="401"/>
      <c r="J56" s="401"/>
      <c r="K56" s="401"/>
      <c r="L56" s="402"/>
    </row>
    <row r="57" spans="1:12" ht="12.75" customHeight="1">
      <c r="A57" s="400"/>
      <c r="B57" s="401"/>
      <c r="C57" s="401"/>
      <c r="D57" s="401"/>
      <c r="E57" s="401"/>
      <c r="F57" s="401"/>
      <c r="G57" s="401"/>
      <c r="H57" s="401"/>
      <c r="I57" s="401"/>
      <c r="J57" s="401"/>
      <c r="K57" s="401"/>
      <c r="L57" s="402"/>
    </row>
    <row r="58" spans="1:12" ht="12.75" customHeight="1">
      <c r="A58" s="403"/>
      <c r="B58" s="404"/>
      <c r="C58" s="404"/>
      <c r="D58" s="404"/>
      <c r="E58" s="404"/>
      <c r="F58" s="404"/>
      <c r="G58" s="404"/>
      <c r="H58" s="404"/>
      <c r="I58" s="404"/>
      <c r="J58" s="404"/>
      <c r="K58" s="404"/>
      <c r="L58" s="405"/>
    </row>
    <row r="59" spans="1:12" ht="3" customHeight="1">
      <c r="A59" s="69"/>
      <c r="B59" s="69"/>
      <c r="C59" s="69"/>
      <c r="D59" s="69"/>
      <c r="E59" s="69"/>
      <c r="F59" s="76"/>
      <c r="G59" s="76"/>
      <c r="H59" s="69"/>
      <c r="I59" s="69"/>
      <c r="J59" s="76"/>
      <c r="K59" s="69"/>
      <c r="L59" s="228"/>
    </row>
    <row r="60" spans="1:11" ht="12.75">
      <c r="A60" s="43" t="s">
        <v>78</v>
      </c>
      <c r="B60" s="43"/>
      <c r="E60" s="43"/>
      <c r="H60" s="43"/>
      <c r="I60" s="43"/>
      <c r="K60" s="43"/>
    </row>
    <row r="61" spans="1:11" ht="12.75">
      <c r="A61" s="59" t="s">
        <v>156</v>
      </c>
      <c r="B61" s="197">
        <f>-L5-1</f>
        <v>-2016</v>
      </c>
      <c r="C61" s="59" t="s">
        <v>198</v>
      </c>
      <c r="E61" s="59"/>
      <c r="H61" s="59"/>
      <c r="I61" s="59"/>
      <c r="J61" s="2"/>
      <c r="K61" s="59"/>
    </row>
    <row r="62" spans="3:14" ht="6" customHeight="1">
      <c r="C62" s="47"/>
      <c r="D62" s="47"/>
      <c r="E62" s="50"/>
      <c r="F62" s="50"/>
      <c r="G62" s="47"/>
      <c r="H62" s="47"/>
      <c r="I62" s="47"/>
      <c r="J62" s="47"/>
      <c r="K62" s="47"/>
      <c r="L62" s="47" t="s">
        <v>51</v>
      </c>
      <c r="M62" s="47"/>
      <c r="N62" s="58"/>
    </row>
    <row r="63" spans="1:11" ht="12.75">
      <c r="A63" s="59" t="s">
        <v>157</v>
      </c>
      <c r="B63" s="59" t="s">
        <v>168</v>
      </c>
      <c r="E63" s="59"/>
      <c r="H63" s="59"/>
      <c r="I63" s="59"/>
      <c r="J63" s="2"/>
      <c r="K63" s="59"/>
    </row>
    <row r="64" spans="3:14" ht="6" customHeight="1">
      <c r="C64" s="47"/>
      <c r="D64" s="47"/>
      <c r="E64" s="50"/>
      <c r="F64" s="50"/>
      <c r="G64" s="47"/>
      <c r="H64" s="47"/>
      <c r="I64" s="47"/>
      <c r="J64" s="47"/>
      <c r="K64" s="47"/>
      <c r="L64" s="47" t="s">
        <v>51</v>
      </c>
      <c r="M64" s="47"/>
      <c r="N64" s="58"/>
    </row>
    <row r="65" spans="1:10" ht="12.75">
      <c r="A65" s="42" t="s">
        <v>158</v>
      </c>
      <c r="B65" s="194">
        <f>-L5-2</f>
        <v>-2017</v>
      </c>
      <c r="C65" s="42" t="s">
        <v>169</v>
      </c>
      <c r="J65" s="2"/>
    </row>
    <row r="66" spans="3:14" ht="6" customHeight="1">
      <c r="C66" s="47"/>
      <c r="D66" s="47"/>
      <c r="E66" s="50"/>
      <c r="F66" s="50"/>
      <c r="G66" s="47"/>
      <c r="H66" s="47"/>
      <c r="I66" s="47"/>
      <c r="J66" s="47"/>
      <c r="K66" s="47"/>
      <c r="L66" s="47" t="s">
        <v>51</v>
      </c>
      <c r="M66" s="47"/>
      <c r="N66" s="58"/>
    </row>
    <row r="67" spans="1:10" ht="12.75">
      <c r="A67" s="42" t="s">
        <v>170</v>
      </c>
      <c r="B67" s="194">
        <f>-L5</f>
        <v>-2015</v>
      </c>
      <c r="C67" s="42" t="s">
        <v>171</v>
      </c>
      <c r="J67" s="2"/>
    </row>
    <row r="68" spans="3:14" ht="6" customHeight="1">
      <c r="C68" s="47"/>
      <c r="D68" s="47"/>
      <c r="E68" s="50"/>
      <c r="F68" s="50"/>
      <c r="G68" s="47"/>
      <c r="H68" s="47"/>
      <c r="I68" s="47"/>
      <c r="J68" s="47"/>
      <c r="K68" s="47"/>
      <c r="L68" s="47" t="s">
        <v>51</v>
      </c>
      <c r="M68" s="47"/>
      <c r="N68" s="58"/>
    </row>
    <row r="69" spans="1:11" ht="12.75" hidden="1">
      <c r="A69" s="71" t="s">
        <v>172</v>
      </c>
      <c r="B69" s="71"/>
      <c r="C69" s="47"/>
      <c r="D69" s="47"/>
      <c r="E69" s="176">
        <f>+'Form A'!N58</f>
      </c>
      <c r="G69" s="178">
        <f>+'Form B'!K35</f>
      </c>
      <c r="H69" s="177"/>
      <c r="I69" s="177"/>
      <c r="J69" s="176">
        <f>+'Form C'!K62</f>
      </c>
      <c r="K69" s="177"/>
    </row>
    <row r="70" spans="5:10" ht="12.75" hidden="1">
      <c r="E70" s="45" t="s">
        <v>79</v>
      </c>
      <c r="G70" s="45" t="s">
        <v>80</v>
      </c>
      <c r="J70" s="70" t="s">
        <v>81</v>
      </c>
    </row>
    <row r="71" spans="1:12" ht="3" customHeight="1">
      <c r="A71" s="69"/>
      <c r="B71" s="69"/>
      <c r="C71" s="69"/>
      <c r="D71" s="69"/>
      <c r="E71" s="69"/>
      <c r="F71" s="76"/>
      <c r="G71" s="76"/>
      <c r="H71" s="69"/>
      <c r="I71" s="69"/>
      <c r="J71" s="76"/>
      <c r="K71" s="69"/>
      <c r="L71" s="227"/>
    </row>
    <row r="72" spans="1:20" ht="12.75" customHeight="1">
      <c r="A72" s="77"/>
      <c r="B72" s="77"/>
      <c r="C72" s="77"/>
      <c r="D72" s="77"/>
      <c r="E72" s="77"/>
      <c r="F72" s="77"/>
      <c r="G72" s="77"/>
      <c r="H72" s="77"/>
      <c r="I72" s="77"/>
      <c r="J72" s="77"/>
      <c r="K72" s="77"/>
      <c r="L72" s="47"/>
      <c r="M72" s="47"/>
      <c r="N72" s="47"/>
      <c r="O72" s="47"/>
      <c r="P72" s="70"/>
      <c r="Q72" s="47"/>
      <c r="R72" s="70"/>
      <c r="S72" s="47"/>
      <c r="T72" s="47"/>
    </row>
    <row r="73" spans="12:16" ht="6" customHeight="1">
      <c r="L73" s="78"/>
      <c r="O73" s="78"/>
      <c r="P73" s="78"/>
    </row>
    <row r="74" spans="6:12" ht="13.5" customHeight="1">
      <c r="F74" s="47"/>
      <c r="G74" s="47"/>
      <c r="L74" s="47"/>
    </row>
    <row r="75" spans="1:12" ht="6" customHeight="1">
      <c r="A75" s="47"/>
      <c r="B75" s="47"/>
      <c r="C75" s="50"/>
      <c r="D75" s="50"/>
      <c r="E75" s="47"/>
      <c r="F75" s="47"/>
      <c r="G75" s="47"/>
      <c r="H75" s="47"/>
      <c r="I75" s="47"/>
      <c r="J75" s="47"/>
      <c r="K75" s="47"/>
      <c r="L75" s="58"/>
    </row>
    <row r="76" spans="1:10" ht="12.75" hidden="1">
      <c r="A76" s="394"/>
      <c r="B76" s="394"/>
      <c r="C76" s="394"/>
      <c r="E76" s="393"/>
      <c r="F76" s="393"/>
      <c r="G76" s="393"/>
      <c r="H76" s="393"/>
      <c r="I76" s="365"/>
      <c r="J76" s="41"/>
    </row>
    <row r="77" spans="1:10" ht="12.75" hidden="1">
      <c r="A77" s="41" t="s">
        <v>11</v>
      </c>
      <c r="B77" s="41"/>
      <c r="C77" s="41"/>
      <c r="E77" s="41" t="s">
        <v>99</v>
      </c>
      <c r="F77" s="41"/>
      <c r="G77" s="41"/>
      <c r="H77" s="41"/>
      <c r="I77" s="41"/>
      <c r="J77" s="41" t="s">
        <v>51</v>
      </c>
    </row>
    <row r="78" spans="1:12" ht="6" customHeight="1" hidden="1">
      <c r="A78" s="47"/>
      <c r="B78" s="47"/>
      <c r="C78" s="50"/>
      <c r="D78" s="50"/>
      <c r="E78" s="47"/>
      <c r="F78" s="47"/>
      <c r="G78" s="47"/>
      <c r="H78" s="47"/>
      <c r="I78" s="47"/>
      <c r="J78" s="47"/>
      <c r="K78" s="47"/>
      <c r="L78" s="58"/>
    </row>
    <row r="79" spans="1:7" ht="12.75" hidden="1">
      <c r="A79" s="393"/>
      <c r="B79" s="393"/>
      <c r="C79" s="393"/>
      <c r="E79" s="36"/>
      <c r="G79" s="37"/>
    </row>
    <row r="80" spans="1:7" ht="12.75" hidden="1">
      <c r="A80" s="41" t="s">
        <v>100</v>
      </c>
      <c r="B80" s="41"/>
      <c r="C80" s="41"/>
      <c r="E80" s="45" t="s">
        <v>30</v>
      </c>
      <c r="G80" s="45" t="s">
        <v>40</v>
      </c>
    </row>
    <row r="81" spans="3:12" ht="5.25" customHeight="1">
      <c r="C81" s="41"/>
      <c r="D81" s="41"/>
      <c r="E81" s="41"/>
      <c r="H81" s="45"/>
      <c r="I81" s="45"/>
      <c r="L81" s="45"/>
    </row>
    <row r="82" spans="3:20" s="5" customFormat="1" ht="15" customHeight="1">
      <c r="C82" s="42"/>
      <c r="D82" s="42"/>
      <c r="E82" s="42"/>
      <c r="F82" s="42"/>
      <c r="G82" s="42"/>
      <c r="H82" s="42"/>
      <c r="I82" s="42"/>
      <c r="J82" s="42"/>
      <c r="K82" s="42"/>
      <c r="L82" s="42"/>
      <c r="M82" s="42"/>
      <c r="N82" s="42"/>
      <c r="O82" s="42"/>
      <c r="P82" s="42"/>
      <c r="Q82" s="42"/>
      <c r="R82" s="42"/>
      <c r="S82" s="42"/>
      <c r="T82" s="42"/>
    </row>
    <row r="83" ht="12.75"/>
    <row r="84" ht="12.75"/>
    <row r="85" ht="12.75"/>
    <row r="86" ht="12.75"/>
    <row r="87" ht="12.75"/>
    <row r="89" ht="12.75"/>
    <row r="90" ht="12.75"/>
    <row r="91" ht="12.75"/>
    <row r="92" ht="12.75"/>
    <row r="93" ht="12.75"/>
    <row r="94" ht="12.75"/>
    <row r="96" ht="12.75"/>
    <row r="97" ht="12.75"/>
    <row r="98" ht="12.75"/>
    <row r="99" ht="12.75"/>
    <row r="100" ht="12.75"/>
    <row r="101" ht="12.75"/>
    <row r="102" ht="12.75"/>
    <row r="103" ht="12.75"/>
    <row r="104" ht="12.75"/>
    <row r="105" ht="12.75"/>
    <row r="106" ht="12.75"/>
    <row r="108" ht="12.75"/>
    <row r="110" ht="12.75"/>
    <row r="111" ht="12.75"/>
    <row r="112" ht="12.75"/>
    <row r="113" ht="12.75"/>
    <row r="114" ht="12.75"/>
    <row r="115" ht="12.75"/>
    <row r="116" ht="12.75"/>
    <row r="117" ht="12.75"/>
    <row r="118" ht="12.75"/>
    <row r="119" ht="12.75"/>
    <row r="120" ht="12.75"/>
    <row r="121" ht="12.75"/>
    <row r="122" ht="12.75"/>
    <row r="123" ht="12.75"/>
    <row r="125" ht="12.75"/>
    <row r="126" ht="12.75"/>
    <row r="127" ht="12.75"/>
    <row r="128" ht="12.75"/>
    <row r="129" ht="12.75"/>
    <row r="130" ht="12.75"/>
    <row r="131" ht="12.75"/>
    <row r="132" ht="12.75"/>
    <row r="134" ht="12.75"/>
    <row r="137" ht="12.75"/>
    <row r="138" ht="12.75"/>
    <row r="139" ht="12.75"/>
    <row r="140" ht="12.75"/>
    <row r="141" ht="12.75"/>
    <row r="142" ht="12.75"/>
    <row r="143" ht="12.75"/>
    <row r="144" ht="12.75"/>
    <row r="146" ht="12.75"/>
    <row r="147" ht="12.75"/>
    <row r="149" ht="12.75"/>
    <row r="150" ht="12.75"/>
    <row r="151" ht="12.75"/>
    <row r="152" ht="12.75"/>
    <row r="167" ht="12.75"/>
    <row r="168" ht="12.75"/>
    <row r="169" ht="12.75"/>
    <row r="170" ht="12.75"/>
    <row r="171" ht="12.75"/>
    <row r="176" ht="12.75"/>
    <row r="177" ht="12.75"/>
    <row r="178" ht="12.75"/>
    <row r="179" ht="12.75"/>
    <row r="180" ht="12.75"/>
    <row r="181" ht="12.75"/>
    <row r="182" ht="12.75"/>
    <row r="183" ht="12.75"/>
    <row r="185" ht="12.75"/>
    <row r="186" ht="12.75"/>
    <row r="188" ht="12.75"/>
    <row r="189" ht="12.75"/>
    <row r="190" ht="12.75"/>
    <row r="191" ht="12.75"/>
    <row r="192" ht="12.75"/>
    <row r="193" ht="12.75"/>
    <row r="194" ht="12.75"/>
    <row r="197" ht="12.75"/>
    <row r="198" ht="12.75"/>
    <row r="199" ht="12.75"/>
    <row r="200" ht="12.75"/>
    <row r="201" ht="12.75"/>
    <row r="202" ht="12.75"/>
    <row r="203" ht="12.75"/>
    <row r="204" ht="12.75"/>
    <row r="205" ht="12.75"/>
    <row r="206" ht="12.75"/>
    <row r="207" ht="12.75"/>
    <row r="233" ht="12.75"/>
    <row r="234" ht="12.75"/>
    <row r="238" ht="12.75"/>
    <row r="239" ht="12.75"/>
  </sheetData>
  <sheetProtection password="A999" sheet="1"/>
  <mergeCells count="6">
    <mergeCell ref="A13:H18"/>
    <mergeCell ref="A79:C79"/>
    <mergeCell ref="E76:H76"/>
    <mergeCell ref="A76:C76"/>
    <mergeCell ref="L19:L20"/>
    <mergeCell ref="A52:L58"/>
  </mergeCells>
  <printOptions/>
  <pageMargins left="0" right="0" top="0.25" bottom="0.25" header="0.25" footer="0.5"/>
  <pageSetup cellComments="asDisplayed" firstPageNumber="1" useFirstPageNumber="1" orientation="portrait" scale="90" r:id="rId3"/>
  <headerFooter>
    <oddFooter>&amp;L&amp;"Times New Roman,Bold"(Form Revised 07-2015)&amp;C&amp;"Times New Roman,Bold"Informal Tax Rate Calculator File
Data Entry Page</oddFooter>
  </headerFooter>
  <legacyDrawing r:id="rId2"/>
</worksheet>
</file>

<file path=xl/worksheets/sheet2.xml><?xml version="1.0" encoding="utf-8"?>
<worksheet xmlns="http://schemas.openxmlformats.org/spreadsheetml/2006/main" xmlns:r="http://schemas.openxmlformats.org/officeDocument/2006/relationships">
  <dimension ref="A1:Z217"/>
  <sheetViews>
    <sheetView showGridLines="0" workbookViewId="0" topLeftCell="A1">
      <selection activeCell="A1" sqref="A1"/>
    </sheetView>
  </sheetViews>
  <sheetFormatPr defaultColWidth="9.00390625" defaultRowHeight="15" customHeight="1"/>
  <cols>
    <col min="1" max="1" width="3.625" style="5" customWidth="1"/>
    <col min="2" max="2" width="10.625" style="5" customWidth="1"/>
    <col min="3" max="3" width="2.125" style="5" customWidth="1"/>
    <col min="4" max="4" width="9.50390625" style="5" customWidth="1"/>
    <col min="5" max="5" width="8.50390625" style="5" customWidth="1"/>
    <col min="6" max="7" width="9.625" style="5" customWidth="1"/>
    <col min="8" max="8" width="8.125" style="5" customWidth="1"/>
    <col min="9" max="9" width="11.625" style="5" customWidth="1"/>
    <col min="10" max="10" width="1.25" style="5" customWidth="1"/>
    <col min="11" max="11" width="8.625" style="15" customWidth="1"/>
    <col min="12" max="12" width="5.625" style="5" customWidth="1"/>
    <col min="13" max="13" width="14.625" style="5" customWidth="1"/>
    <col min="14" max="14" width="1.625" style="5" customWidth="1"/>
    <col min="15" max="15" width="6.125" style="5" customWidth="1"/>
    <col min="16" max="16" width="8.625" style="5" customWidth="1"/>
    <col min="17" max="16384" width="9.00390625" style="5" customWidth="1"/>
  </cols>
  <sheetData>
    <row r="1" spans="1:13" s="138" customFormat="1" ht="16.5" customHeight="1">
      <c r="A1" s="192" t="s">
        <v>233</v>
      </c>
      <c r="B1" s="136"/>
      <c r="C1" s="136"/>
      <c r="D1" s="136"/>
      <c r="E1" s="136"/>
      <c r="F1" s="136"/>
      <c r="G1" s="136"/>
      <c r="H1" s="136"/>
      <c r="I1" s="136"/>
      <c r="J1" s="136"/>
      <c r="K1" s="200"/>
      <c r="L1" s="187" t="s">
        <v>142</v>
      </c>
      <c r="M1" s="201">
        <f ca="1">TODAY()</f>
        <v>42205</v>
      </c>
    </row>
    <row r="2" spans="1:13" s="138" customFormat="1" ht="16.5" customHeight="1">
      <c r="A2" s="192" t="s">
        <v>137</v>
      </c>
      <c r="B2" s="136"/>
      <c r="C2" s="136"/>
      <c r="D2" s="136"/>
      <c r="E2" s="136"/>
      <c r="F2" s="136"/>
      <c r="G2" s="136"/>
      <c r="H2" s="136"/>
      <c r="I2" s="136"/>
      <c r="J2" s="136"/>
      <c r="K2" s="137"/>
      <c r="M2" s="369" t="str">
        <f>+'Data Entry Page'!M4</f>
        <v>INFORMAL TAX RATE CALCULATOR FILE</v>
      </c>
    </row>
    <row r="3" spans="1:13" s="138" customFormat="1" ht="16.5" customHeight="1" thickBot="1">
      <c r="A3" s="191" t="s">
        <v>232</v>
      </c>
      <c r="B3" s="139"/>
      <c r="C3" s="139"/>
      <c r="D3" s="139"/>
      <c r="E3" s="139"/>
      <c r="F3" s="139"/>
      <c r="G3" s="139"/>
      <c r="H3" s="139"/>
      <c r="I3" s="139"/>
      <c r="J3" s="139"/>
      <c r="K3" s="140"/>
      <c r="L3" s="141"/>
      <c r="M3" s="199">
        <f>-'Data Entry Page'!L5</f>
        <v>-2015</v>
      </c>
    </row>
    <row r="4" spans="1:12" s="138" customFormat="1" ht="16.5" customHeight="1" hidden="1" thickBot="1" thickTop="1">
      <c r="A4" s="191" t="s">
        <v>239</v>
      </c>
      <c r="B4" s="139"/>
      <c r="C4" s="139"/>
      <c r="D4" s="139"/>
      <c r="E4" s="139"/>
      <c r="F4" s="139"/>
      <c r="G4" s="139"/>
      <c r="H4" s="139"/>
      <c r="I4" s="139"/>
      <c r="J4" s="139"/>
      <c r="K4" s="140"/>
      <c r="L4" s="141"/>
    </row>
    <row r="5" spans="1:11" ht="15.75" customHeight="1" thickTop="1">
      <c r="A5" s="433">
        <f>IF(+'Data Entry Page'!E6&lt;&gt;"",+'Data Entry Page'!E6,"")</f>
      </c>
      <c r="B5" s="434"/>
      <c r="C5" s="434"/>
      <c r="D5" s="434"/>
      <c r="F5" s="438">
        <f>IF(+'Data Entry Page'!E4&lt;&gt;"",+'Data Entry Page'!E4,"")</f>
      </c>
      <c r="G5" s="434"/>
      <c r="H5" s="6"/>
      <c r="I5" s="433">
        <f>IF(+'Data Entry Page'!E7&lt;&gt;"",+'Data Entry Page'!E7,"")</f>
      </c>
      <c r="J5" s="434"/>
      <c r="K5" s="434"/>
    </row>
    <row r="6" spans="1:11" ht="13.5" customHeight="1">
      <c r="A6" s="8" t="s">
        <v>84</v>
      </c>
      <c r="B6" s="8"/>
      <c r="C6" s="8"/>
      <c r="D6" s="8"/>
      <c r="F6" s="8" t="s">
        <v>85</v>
      </c>
      <c r="G6" s="8"/>
      <c r="I6" s="9" t="s">
        <v>0</v>
      </c>
      <c r="J6" s="8"/>
      <c r="K6" s="8"/>
    </row>
    <row r="7" spans="1:11" ht="1.5" customHeight="1">
      <c r="A7" s="8"/>
      <c r="B7" s="8"/>
      <c r="C7" s="8"/>
      <c r="D7" s="8"/>
      <c r="F7" s="8"/>
      <c r="G7" s="8"/>
      <c r="I7" s="9"/>
      <c r="J7" s="8"/>
      <c r="K7" s="8"/>
    </row>
    <row r="8" spans="1:13" s="6" customFormat="1" ht="12" customHeight="1">
      <c r="A8" s="342"/>
      <c r="B8" s="10"/>
      <c r="C8" s="10"/>
      <c r="D8" s="10"/>
      <c r="E8" s="10"/>
      <c r="F8" s="10"/>
      <c r="G8" s="10"/>
      <c r="H8" s="10"/>
      <c r="I8" s="10"/>
      <c r="J8" s="10"/>
      <c r="K8" s="11"/>
      <c r="L8" s="10"/>
      <c r="M8" s="10"/>
    </row>
    <row r="9" spans="1:12" s="6" customFormat="1" ht="12" customHeight="1">
      <c r="A9" s="349"/>
      <c r="B9" s="12"/>
      <c r="C9" s="12"/>
      <c r="D9" s="12"/>
      <c r="E9" s="12"/>
      <c r="F9" s="12"/>
      <c r="G9" s="12"/>
      <c r="H9" s="12"/>
      <c r="I9" s="12"/>
      <c r="J9" s="12"/>
      <c r="K9" s="350"/>
      <c r="L9" s="12"/>
    </row>
    <row r="10" spans="1:12" s="6" customFormat="1" ht="15">
      <c r="A10" s="245" t="s">
        <v>230</v>
      </c>
      <c r="B10" s="21"/>
      <c r="C10" s="21"/>
      <c r="D10" s="21"/>
      <c r="E10" s="21"/>
      <c r="F10" s="21"/>
      <c r="G10" s="21"/>
      <c r="H10" s="21"/>
      <c r="I10" s="21"/>
      <c r="J10" s="21"/>
      <c r="K10" s="21"/>
      <c r="L10" s="21"/>
    </row>
    <row r="11" spans="1:26" s="6" customFormat="1" ht="4.5" customHeight="1">
      <c r="A11" s="245"/>
      <c r="B11" s="21"/>
      <c r="C11" s="21"/>
      <c r="D11" s="21"/>
      <c r="E11" s="21"/>
      <c r="F11" s="21"/>
      <c r="G11" s="21"/>
      <c r="H11" s="21"/>
      <c r="I11" s="21"/>
      <c r="J11" s="21"/>
      <c r="L11" s="247"/>
      <c r="M11" s="246"/>
      <c r="Q11" s="5"/>
      <c r="R11" s="5"/>
      <c r="S11" s="5"/>
      <c r="T11" s="5"/>
      <c r="U11" s="5"/>
      <c r="V11" s="5"/>
      <c r="W11" s="5"/>
      <c r="X11" s="5"/>
      <c r="Y11" s="5"/>
      <c r="Z11" s="5"/>
    </row>
    <row r="12" spans="2:13" ht="55.5" customHeight="1">
      <c r="B12" s="412" t="s">
        <v>316</v>
      </c>
      <c r="C12" s="413"/>
      <c r="D12" s="413"/>
      <c r="E12" s="413"/>
      <c r="F12" s="413"/>
      <c r="G12" s="413"/>
      <c r="H12" s="413"/>
      <c r="I12" s="413"/>
      <c r="J12" s="413"/>
      <c r="K12" s="414"/>
      <c r="L12" s="17"/>
      <c r="M12" s="198" t="s">
        <v>199</v>
      </c>
    </row>
    <row r="13" spans="1:10" ht="12" customHeight="1">
      <c r="A13" s="265"/>
      <c r="B13" s="235"/>
      <c r="C13" s="235"/>
      <c r="D13" s="235"/>
      <c r="E13" s="235"/>
      <c r="F13" s="235"/>
      <c r="G13" s="6"/>
      <c r="H13" s="6"/>
      <c r="I13" s="6"/>
      <c r="J13" s="6"/>
    </row>
    <row r="14" spans="1:13" ht="15" customHeight="1">
      <c r="A14" s="13" t="s">
        <v>1</v>
      </c>
      <c r="B14" s="415" t="s">
        <v>234</v>
      </c>
      <c r="C14" s="415"/>
      <c r="D14" s="415"/>
      <c r="E14" s="415"/>
      <c r="F14" s="415"/>
      <c r="G14" s="415"/>
      <c r="H14" s="415"/>
      <c r="I14" s="415"/>
      <c r="J14" s="415"/>
      <c r="L14" s="243"/>
      <c r="M14" s="244"/>
    </row>
    <row r="15" spans="1:13" ht="15" customHeight="1">
      <c r="A15" s="13"/>
      <c r="B15" s="415"/>
      <c r="C15" s="415"/>
      <c r="D15" s="415"/>
      <c r="E15" s="415"/>
      <c r="F15" s="415"/>
      <c r="G15" s="415"/>
      <c r="H15" s="415"/>
      <c r="I15" s="415"/>
      <c r="J15" s="415"/>
      <c r="M15" s="7"/>
    </row>
    <row r="16" spans="1:13" ht="15" customHeight="1">
      <c r="A16" s="13"/>
      <c r="B16" s="415"/>
      <c r="C16" s="415"/>
      <c r="D16" s="415"/>
      <c r="E16" s="415"/>
      <c r="F16" s="415"/>
      <c r="G16" s="415"/>
      <c r="H16" s="415"/>
      <c r="I16" s="415"/>
      <c r="J16" s="415"/>
      <c r="M16" s="83">
        <f>IF(+'Data Entry Page'!L22&lt;&gt;"",+'Data Entry Page'!L22,+'Informational Data'!M11)</f>
      </c>
    </row>
    <row r="17" spans="1:8" ht="1.5" customHeight="1">
      <c r="A17" s="13"/>
      <c r="B17" s="14"/>
      <c r="C17" s="14"/>
      <c r="D17" s="14"/>
      <c r="E17" s="14"/>
      <c r="F17" s="14"/>
      <c r="H17" s="6"/>
    </row>
    <row r="18" spans="1:9" ht="15">
      <c r="A18" s="13" t="s">
        <v>3</v>
      </c>
      <c r="B18" s="415" t="s">
        <v>176</v>
      </c>
      <c r="C18" s="415"/>
      <c r="D18" s="416"/>
      <c r="E18" s="416"/>
      <c r="F18" s="416"/>
      <c r="G18" s="416"/>
      <c r="H18" s="417"/>
      <c r="I18" s="417"/>
    </row>
    <row r="19" spans="1:13" ht="15.75" customHeight="1">
      <c r="A19" s="13"/>
      <c r="B19" s="415"/>
      <c r="C19" s="415"/>
      <c r="D19" s="416"/>
      <c r="E19" s="416"/>
      <c r="F19" s="416"/>
      <c r="G19" s="416"/>
      <c r="H19" s="417"/>
      <c r="I19" s="417"/>
      <c r="M19" s="83">
        <f>IF(+'Form A'!N94&lt;&gt;"",+'Form A'!N94,"")</f>
      </c>
    </row>
    <row r="20" spans="1:8" ht="1.5" customHeight="1">
      <c r="A20" s="13"/>
      <c r="B20" s="14"/>
      <c r="C20" s="14"/>
      <c r="D20" s="14"/>
      <c r="E20" s="14"/>
      <c r="F20" s="14"/>
      <c r="H20" s="6"/>
    </row>
    <row r="21" spans="1:9" ht="15">
      <c r="A21" s="13" t="s">
        <v>143</v>
      </c>
      <c r="B21" s="82" t="s">
        <v>177</v>
      </c>
      <c r="C21" s="82"/>
      <c r="D21" s="17"/>
      <c r="E21" s="17"/>
      <c r="F21" s="17"/>
      <c r="G21" s="17"/>
      <c r="H21" s="17"/>
      <c r="I21" s="17"/>
    </row>
    <row r="22" spans="1:9" ht="15">
      <c r="A22" s="13"/>
      <c r="B22" s="223" t="s">
        <v>182</v>
      </c>
      <c r="C22" s="82"/>
      <c r="D22" s="17"/>
      <c r="E22" s="17"/>
      <c r="F22" s="17"/>
      <c r="G22" s="17"/>
      <c r="H22" s="17"/>
      <c r="I22" s="17"/>
    </row>
    <row r="23" spans="1:13" ht="15">
      <c r="A23" s="13"/>
      <c r="B23" s="223" t="s">
        <v>183</v>
      </c>
      <c r="C23" s="82"/>
      <c r="D23" s="17"/>
      <c r="E23" s="17"/>
      <c r="F23" s="17"/>
      <c r="G23" s="17"/>
      <c r="H23" s="17"/>
      <c r="I23" s="17"/>
      <c r="M23" s="83">
        <f>IF(AND('Data Entry Page'!$E$44="Yes",'Data Entry Page'!$J$48&lt;1),+'Form B'!M74,"")</f>
      </c>
    </row>
    <row r="24" spans="1:8" ht="1.5" customHeight="1">
      <c r="A24" s="13"/>
      <c r="B24" s="14"/>
      <c r="C24" s="14"/>
      <c r="D24" s="14"/>
      <c r="E24" s="14"/>
      <c r="F24" s="14"/>
      <c r="H24" s="6"/>
    </row>
    <row r="25" spans="1:3" ht="15">
      <c r="A25" s="13" t="s">
        <v>4</v>
      </c>
      <c r="B25" s="16" t="s">
        <v>152</v>
      </c>
      <c r="C25" s="16"/>
    </row>
    <row r="26" spans="1:13" ht="15">
      <c r="A26" s="13"/>
      <c r="B26" s="222" t="s">
        <v>151</v>
      </c>
      <c r="C26" s="16"/>
      <c r="M26" s="83">
        <f>IF(AND('Data Entry Page'!$E$44="Yes",'Data Entry Page'!$J$48=""),'Summary Page'!M23,IF('Summary Page'!M19&lt;&gt;"",'Summary Page'!M19,""))</f>
      </c>
    </row>
    <row r="27" spans="1:8" ht="1.5" customHeight="1">
      <c r="A27" s="13"/>
      <c r="B27" s="14"/>
      <c r="C27" s="14"/>
      <c r="D27" s="14"/>
      <c r="E27" s="14"/>
      <c r="F27" s="14"/>
      <c r="H27" s="6"/>
    </row>
    <row r="28" spans="1:8" ht="15">
      <c r="A28" s="13" t="s">
        <v>5</v>
      </c>
      <c r="B28" s="16" t="s">
        <v>175</v>
      </c>
      <c r="C28" s="16"/>
      <c r="F28" s="224"/>
      <c r="G28" s="89"/>
      <c r="H28" s="6"/>
    </row>
    <row r="29" spans="1:13" ht="15">
      <c r="A29" s="13"/>
      <c r="B29" s="222" t="s">
        <v>178</v>
      </c>
      <c r="C29" s="16"/>
      <c r="H29" s="6"/>
      <c r="M29" s="83">
        <f>IF(OR('Data Entry Page'!$E$44&lt;&gt;"Yes",'Data Entry Page'!$J$48&gt;1),IF('Data Entry Page'!$L$24&lt;&gt;"",'Data Entry Page'!$L$24,""),'Summary Page'!M23)</f>
      </c>
    </row>
    <row r="30" spans="1:8" ht="1.5" customHeight="1">
      <c r="A30" s="13"/>
      <c r="B30" s="14"/>
      <c r="C30" s="14"/>
      <c r="D30" s="14"/>
      <c r="E30" s="14"/>
      <c r="F30" s="14"/>
      <c r="H30" s="6"/>
    </row>
    <row r="31" spans="1:3" ht="15">
      <c r="A31" s="13" t="s">
        <v>6</v>
      </c>
      <c r="B31" s="16" t="s">
        <v>186</v>
      </c>
      <c r="C31" s="16"/>
    </row>
    <row r="32" spans="2:13" ht="14.25" customHeight="1">
      <c r="B32" s="260" t="s">
        <v>197</v>
      </c>
      <c r="C32" s="25"/>
      <c r="D32" s="25"/>
      <c r="E32" s="25"/>
      <c r="F32" s="25"/>
      <c r="G32" s="25"/>
      <c r="H32" s="25"/>
      <c r="I32" s="25"/>
      <c r="J32" s="25"/>
      <c r="K32" s="259"/>
      <c r="M32" s="83">
        <f>IF('Data Entry Page'!$E$69&gt;0,IF('Summary Page'!M26&lt;'Summary Page'!M29,'Summary Page'!M26,'Summary Page'!M29),"")</f>
      </c>
    </row>
    <row r="33" spans="1:11" ht="1.5" customHeight="1">
      <c r="A33" s="13"/>
      <c r="B33" s="261"/>
      <c r="C33" s="261"/>
      <c r="D33" s="261"/>
      <c r="E33" s="261"/>
      <c r="F33" s="261"/>
      <c r="G33" s="25"/>
      <c r="H33" s="23"/>
      <c r="I33" s="25"/>
      <c r="J33" s="25"/>
      <c r="K33" s="34"/>
    </row>
    <row r="34" spans="1:13" ht="15" customHeight="1">
      <c r="A34" s="13" t="s">
        <v>153</v>
      </c>
      <c r="B34" s="422" t="s">
        <v>200</v>
      </c>
      <c r="C34" s="422"/>
      <c r="D34" s="422"/>
      <c r="E34" s="422"/>
      <c r="F34" s="422"/>
      <c r="G34" s="422"/>
      <c r="H34" s="422"/>
      <c r="I34" s="422"/>
      <c r="J34" s="423"/>
      <c r="K34" s="423"/>
      <c r="M34" s="35"/>
    </row>
    <row r="35" spans="1:11" ht="1.5" customHeight="1">
      <c r="A35" s="13"/>
      <c r="B35" s="14"/>
      <c r="C35" s="14"/>
      <c r="D35" s="14"/>
      <c r="E35" s="14"/>
      <c r="F35" s="14"/>
      <c r="H35" s="6"/>
      <c r="K35" s="5"/>
    </row>
    <row r="36" spans="1:11" ht="15" customHeight="1">
      <c r="A36" s="13" t="s">
        <v>154</v>
      </c>
      <c r="B36" s="424" t="s">
        <v>201</v>
      </c>
      <c r="C36" s="424"/>
      <c r="D36" s="424"/>
      <c r="E36" s="424"/>
      <c r="F36" s="424"/>
      <c r="G36" s="424"/>
      <c r="H36" s="424"/>
      <c r="I36" s="424"/>
      <c r="J36" s="425"/>
      <c r="K36" s="411"/>
    </row>
    <row r="37" spans="1:13" ht="15" customHeight="1">
      <c r="A37" s="13"/>
      <c r="B37" s="426"/>
      <c r="C37" s="426"/>
      <c r="D37" s="426"/>
      <c r="E37" s="426"/>
      <c r="F37" s="426"/>
      <c r="G37" s="426"/>
      <c r="H37" s="426"/>
      <c r="I37" s="426"/>
      <c r="J37" s="425"/>
      <c r="K37" s="411"/>
      <c r="M37" s="35"/>
    </row>
    <row r="38" spans="1:11" ht="1.5" customHeight="1">
      <c r="A38" s="13"/>
      <c r="B38" s="14"/>
      <c r="C38" s="14"/>
      <c r="D38" s="14"/>
      <c r="E38" s="14"/>
      <c r="F38" s="14"/>
      <c r="H38" s="6"/>
      <c r="K38" s="5"/>
    </row>
    <row r="39" spans="1:11" ht="15">
      <c r="A39" s="13" t="s">
        <v>7</v>
      </c>
      <c r="B39" s="16" t="s">
        <v>202</v>
      </c>
      <c r="C39" s="16"/>
      <c r="K39" s="5"/>
    </row>
    <row r="40" spans="1:11" ht="15">
      <c r="A40" s="13"/>
      <c r="B40" s="428" t="s">
        <v>310</v>
      </c>
      <c r="C40" s="411"/>
      <c r="D40" s="411"/>
      <c r="E40" s="411"/>
      <c r="F40" s="411"/>
      <c r="G40" s="411"/>
      <c r="H40" s="411"/>
      <c r="I40" s="411"/>
      <c r="J40" s="411"/>
      <c r="K40" s="411"/>
    </row>
    <row r="41" spans="1:13" ht="15">
      <c r="A41" s="13"/>
      <c r="B41" s="411"/>
      <c r="C41" s="411"/>
      <c r="D41" s="411"/>
      <c r="E41" s="411"/>
      <c r="F41" s="411"/>
      <c r="G41" s="411"/>
      <c r="H41" s="411"/>
      <c r="I41" s="411"/>
      <c r="J41" s="411"/>
      <c r="K41" s="411"/>
      <c r="M41" s="35"/>
    </row>
    <row r="42" spans="1:11" ht="1.5" customHeight="1">
      <c r="A42" s="13"/>
      <c r="B42" s="14"/>
      <c r="C42" s="14"/>
      <c r="D42" s="14"/>
      <c r="E42" s="14"/>
      <c r="F42" s="14"/>
      <c r="H42" s="6"/>
      <c r="K42" s="5"/>
    </row>
    <row r="43" spans="1:13" ht="15">
      <c r="A43" s="13" t="s">
        <v>8</v>
      </c>
      <c r="B43" s="258" t="s">
        <v>203</v>
      </c>
      <c r="C43" s="16"/>
      <c r="K43" s="5"/>
      <c r="M43" s="35"/>
    </row>
    <row r="44" spans="1:11" ht="1.5" customHeight="1">
      <c r="A44" s="13"/>
      <c r="B44" s="14"/>
      <c r="C44" s="14"/>
      <c r="D44" s="14"/>
      <c r="E44" s="14"/>
      <c r="F44" s="14"/>
      <c r="H44" s="6"/>
      <c r="K44" s="5"/>
    </row>
    <row r="45" spans="1:13" ht="15" customHeight="1" thickBot="1">
      <c r="A45" s="13" t="s">
        <v>9</v>
      </c>
      <c r="B45" s="16" t="s">
        <v>208</v>
      </c>
      <c r="C45" s="16"/>
      <c r="K45" s="5"/>
      <c r="M45" s="229">
        <f>IF('Data Entry Page'!$E$69&lt;&gt;"",IF('Data Entry Page'!$L$22&lt;&gt;"",IF(OR(M34&lt;&gt;"",M37&lt;&gt;"",M41&lt;&gt;"",M43&lt;&gt;""),+M32-M34-M37-M41+M43,""),""),"")</f>
      </c>
    </row>
    <row r="46" spans="1:11" ht="1.5" customHeight="1" thickTop="1">
      <c r="A46" s="13"/>
      <c r="B46" s="14"/>
      <c r="C46" s="14"/>
      <c r="D46" s="14"/>
      <c r="E46" s="14"/>
      <c r="F46" s="14"/>
      <c r="H46" s="6"/>
      <c r="K46" s="5"/>
    </row>
    <row r="47" spans="1:13" ht="15" customHeight="1" thickBot="1">
      <c r="A47" s="13" t="s">
        <v>2</v>
      </c>
      <c r="B47" s="31" t="s">
        <v>109</v>
      </c>
      <c r="C47" s="31"/>
      <c r="D47" s="32"/>
      <c r="E47" s="32"/>
      <c r="F47" s="32"/>
      <c r="G47" s="32"/>
      <c r="K47" s="5"/>
      <c r="M47" s="229">
        <f>IF('Data Entry Page'!$J$69&gt;0,IF('Data Entry Page'!$L$22&lt;&gt;'Data Entry Page'!$J$22,+'Form C'!$K$54,""),"")</f>
      </c>
    </row>
    <row r="48" spans="1:11" ht="1.5" customHeight="1" thickTop="1">
      <c r="A48" s="13"/>
      <c r="B48" s="14"/>
      <c r="C48" s="14"/>
      <c r="D48" s="14"/>
      <c r="E48" s="14"/>
      <c r="F48" s="14"/>
      <c r="H48" s="6"/>
      <c r="K48" s="84"/>
    </row>
    <row r="49" spans="1:11" ht="15">
      <c r="A49" s="13" t="s">
        <v>10</v>
      </c>
      <c r="B49" s="16" t="s">
        <v>173</v>
      </c>
      <c r="C49" s="16"/>
      <c r="K49" s="86"/>
    </row>
    <row r="50" spans="1:11" ht="10.5" customHeight="1">
      <c r="A50" s="13"/>
      <c r="B50" s="427" t="s">
        <v>184</v>
      </c>
      <c r="C50" s="427"/>
      <c r="D50" s="427"/>
      <c r="E50" s="427"/>
      <c r="F50" s="427"/>
      <c r="G50" s="427"/>
      <c r="H50" s="427"/>
      <c r="I50" s="427"/>
      <c r="J50" s="427"/>
      <c r="K50" s="427"/>
    </row>
    <row r="51" spans="2:13" ht="15" customHeight="1" thickBot="1">
      <c r="B51" s="427"/>
      <c r="C51" s="427"/>
      <c r="D51" s="427"/>
      <c r="E51" s="427"/>
      <c r="F51" s="427"/>
      <c r="G51" s="427"/>
      <c r="H51" s="427"/>
      <c r="I51" s="427"/>
      <c r="J51" s="427"/>
      <c r="K51" s="427"/>
      <c r="M51" s="85">
        <f>IF(OR('Data Entry Page'!$E$44="No",'Data Entry Page'!$J$48&gt;0),'Form B'!M74,"")</f>
      </c>
    </row>
    <row r="52" spans="1:13" s="6" customFormat="1" ht="12" customHeight="1" thickTop="1">
      <c r="A52" s="342"/>
      <c r="B52" s="10"/>
      <c r="C52" s="10"/>
      <c r="D52" s="10"/>
      <c r="E52" s="10"/>
      <c r="F52" s="10"/>
      <c r="G52" s="10"/>
      <c r="H52" s="10"/>
      <c r="I52" s="10"/>
      <c r="J52" s="10"/>
      <c r="K52" s="11"/>
      <c r="L52" s="10"/>
      <c r="M52" s="10"/>
    </row>
    <row r="53" spans="1:11" s="6" customFormat="1" ht="12" customHeight="1" hidden="1">
      <c r="A53" s="348"/>
      <c r="K53" s="19"/>
    </row>
    <row r="54" spans="1:13" ht="15" hidden="1">
      <c r="A54" s="18" t="s">
        <v>235</v>
      </c>
      <c r="B54" s="6"/>
      <c r="C54" s="6"/>
      <c r="D54" s="6"/>
      <c r="E54" s="6"/>
      <c r="F54" s="6"/>
      <c r="G54" s="6"/>
      <c r="I54" s="6"/>
      <c r="J54" s="6"/>
      <c r="K54" s="19"/>
      <c r="L54" s="6"/>
      <c r="M54" s="6"/>
    </row>
    <row r="55" spans="1:11" ht="15" customHeight="1" hidden="1">
      <c r="A55" s="17" t="s">
        <v>12</v>
      </c>
      <c r="B55" s="17"/>
      <c r="C55" s="17"/>
      <c r="D55" s="435"/>
      <c r="E55" s="436"/>
      <c r="F55" s="20" t="s">
        <v>37</v>
      </c>
      <c r="G55" s="437">
        <f>+A5</f>
      </c>
      <c r="H55" s="437"/>
      <c r="I55" s="437"/>
      <c r="J55" s="437"/>
      <c r="K55" s="21" t="s">
        <v>86</v>
      </c>
    </row>
    <row r="56" spans="1:13" ht="15" customHeight="1" hidden="1">
      <c r="A56" s="21" t="s">
        <v>107</v>
      </c>
      <c r="B56" s="17"/>
      <c r="C56" s="17"/>
      <c r="D56" s="429"/>
      <c r="E56" s="430"/>
      <c r="F56" s="17" t="s">
        <v>108</v>
      </c>
      <c r="G56" s="17"/>
      <c r="I56" s="17"/>
      <c r="J56" s="17"/>
      <c r="K56" s="22"/>
      <c r="L56" s="17"/>
      <c r="M56" s="17"/>
    </row>
    <row r="57" spans="1:16" ht="15" hidden="1">
      <c r="A57" s="5" t="s">
        <v>38</v>
      </c>
      <c r="I57" s="6"/>
      <c r="J57" s="6"/>
      <c r="K57" s="19"/>
      <c r="L57" s="6"/>
      <c r="M57" s="6"/>
      <c r="P57" s="6"/>
    </row>
    <row r="58" spans="1:13" ht="15" hidden="1">
      <c r="A58" s="16" t="s">
        <v>231</v>
      </c>
      <c r="I58" s="23"/>
      <c r="J58" s="23"/>
      <c r="K58" s="24"/>
      <c r="L58" s="23"/>
      <c r="M58" s="23"/>
    </row>
    <row r="59" spans="1:13" ht="15" hidden="1">
      <c r="A59" s="238"/>
      <c r="H59" s="16"/>
      <c r="I59" s="239"/>
      <c r="J59" s="23"/>
      <c r="K59" s="240"/>
      <c r="L59" s="233"/>
      <c r="M59" s="233"/>
    </row>
    <row r="60" spans="1:13" ht="15" customHeight="1" hidden="1">
      <c r="A60" s="418"/>
      <c r="B60" s="419"/>
      <c r="D60" s="418"/>
      <c r="E60" s="419"/>
      <c r="F60" s="419"/>
      <c r="H60" s="418"/>
      <c r="I60" s="419"/>
      <c r="J60" s="25"/>
      <c r="K60" s="240"/>
      <c r="L60" s="420"/>
      <c r="M60" s="439"/>
    </row>
    <row r="61" spans="1:13" ht="15" hidden="1">
      <c r="A61" s="6" t="s">
        <v>30</v>
      </c>
      <c r="D61" s="5" t="s">
        <v>11</v>
      </c>
      <c r="E61" s="26"/>
      <c r="G61" s="6"/>
      <c r="H61" s="5" t="s">
        <v>39</v>
      </c>
      <c r="J61" s="6"/>
      <c r="L61" s="15" t="s">
        <v>40</v>
      </c>
      <c r="M61" s="27"/>
    </row>
    <row r="62" spans="1:13" ht="12" customHeight="1" hidden="1">
      <c r="A62" s="6"/>
      <c r="B62" s="6"/>
      <c r="C62" s="6"/>
      <c r="D62" s="6"/>
      <c r="E62" s="6"/>
      <c r="F62" s="6"/>
      <c r="G62" s="6"/>
      <c r="I62" s="6"/>
      <c r="J62" s="6"/>
      <c r="K62" s="28"/>
      <c r="L62" s="27"/>
      <c r="M62" s="27"/>
    </row>
    <row r="63" spans="1:13" ht="3" customHeight="1" hidden="1">
      <c r="A63" s="12"/>
      <c r="B63" s="12"/>
      <c r="C63" s="12"/>
      <c r="D63" s="12"/>
      <c r="E63" s="12"/>
      <c r="F63" s="12"/>
      <c r="G63" s="12"/>
      <c r="H63" s="12"/>
      <c r="I63" s="12"/>
      <c r="J63" s="12"/>
      <c r="K63" s="29"/>
      <c r="L63" s="30"/>
      <c r="M63" s="30"/>
    </row>
    <row r="64" spans="1:11" s="6" customFormat="1" ht="15" hidden="1">
      <c r="A64" s="179" t="s">
        <v>127</v>
      </c>
      <c r="B64" s="21"/>
      <c r="C64" s="21"/>
      <c r="D64" s="21"/>
      <c r="E64" s="21"/>
      <c r="F64" s="21"/>
      <c r="H64" s="5"/>
      <c r="K64" s="19"/>
    </row>
    <row r="65" spans="1:11" s="6" customFormat="1" ht="15" hidden="1">
      <c r="A65" s="180" t="s">
        <v>128</v>
      </c>
      <c r="G65" s="180" t="s">
        <v>129</v>
      </c>
      <c r="H65" s="16" t="s">
        <v>130</v>
      </c>
      <c r="I65" s="181" t="s">
        <v>131</v>
      </c>
      <c r="K65" s="182" t="s">
        <v>132</v>
      </c>
    </row>
    <row r="66" spans="11:13" ht="1.5" customHeight="1" hidden="1">
      <c r="K66" s="5"/>
      <c r="L66" s="6"/>
      <c r="M66" s="6"/>
    </row>
    <row r="67" spans="1:13" ht="15" customHeight="1" hidden="1">
      <c r="A67" s="406" t="s">
        <v>133</v>
      </c>
      <c r="B67" s="406"/>
      <c r="C67" s="406"/>
      <c r="D67" s="406"/>
      <c r="E67" s="406"/>
      <c r="F67" s="406"/>
      <c r="G67" s="406"/>
      <c r="H67" s="406"/>
      <c r="I67" s="406"/>
      <c r="J67" s="406"/>
      <c r="K67" s="406"/>
      <c r="L67" s="406"/>
      <c r="M67" s="406"/>
    </row>
    <row r="68" spans="1:13" ht="15" hidden="1">
      <c r="A68" s="406"/>
      <c r="B68" s="406"/>
      <c r="C68" s="406"/>
      <c r="D68" s="406"/>
      <c r="E68" s="406"/>
      <c r="F68" s="406"/>
      <c r="G68" s="406"/>
      <c r="H68" s="406"/>
      <c r="I68" s="406"/>
      <c r="J68" s="406"/>
      <c r="K68" s="406"/>
      <c r="L68" s="406"/>
      <c r="M68" s="406"/>
    </row>
    <row r="69" spans="1:13" ht="1.5" customHeight="1" hidden="1">
      <c r="A69" s="234"/>
      <c r="B69" s="234"/>
      <c r="C69" s="234"/>
      <c r="D69" s="234"/>
      <c r="E69" s="234"/>
      <c r="F69" s="234"/>
      <c r="G69" s="234"/>
      <c r="H69" s="14"/>
      <c r="I69" s="14"/>
      <c r="J69" s="14"/>
      <c r="K69" s="14"/>
      <c r="L69" s="14"/>
      <c r="M69" s="14"/>
    </row>
    <row r="70" spans="1:13" ht="15" customHeight="1" hidden="1">
      <c r="A70" s="418"/>
      <c r="B70" s="419"/>
      <c r="D70" s="418"/>
      <c r="E70" s="419"/>
      <c r="F70" s="419"/>
      <c r="H70" s="418"/>
      <c r="I70" s="419"/>
      <c r="J70" s="25"/>
      <c r="K70" s="420"/>
      <c r="L70" s="421"/>
      <c r="M70" s="421"/>
    </row>
    <row r="71" spans="1:13" ht="15" hidden="1">
      <c r="A71" s="6" t="s">
        <v>30</v>
      </c>
      <c r="D71" s="5" t="s">
        <v>180</v>
      </c>
      <c r="E71" s="26"/>
      <c r="G71" s="6"/>
      <c r="H71" s="5" t="s">
        <v>181</v>
      </c>
      <c r="J71" s="6"/>
      <c r="K71" s="15" t="s">
        <v>40</v>
      </c>
      <c r="L71" s="27"/>
      <c r="M71" s="27"/>
    </row>
    <row r="72" spans="1:13" ht="9" customHeight="1" hidden="1">
      <c r="A72" s="241"/>
      <c r="B72" s="8"/>
      <c r="C72" s="8"/>
      <c r="D72" s="8"/>
      <c r="E72" s="8"/>
      <c r="F72" s="8"/>
      <c r="G72" s="8"/>
      <c r="H72" s="8"/>
      <c r="I72" s="8"/>
      <c r="J72" s="8"/>
      <c r="K72" s="9"/>
      <c r="L72" s="8"/>
      <c r="M72" s="8"/>
    </row>
    <row r="73" spans="1:13" s="207" customFormat="1" ht="15" customHeight="1">
      <c r="A73" s="407" t="s">
        <v>323</v>
      </c>
      <c r="B73" s="408"/>
      <c r="C73" s="408"/>
      <c r="D73" s="408"/>
      <c r="E73" s="408"/>
      <c r="F73" s="408"/>
      <c r="G73" s="408"/>
      <c r="H73" s="408"/>
      <c r="I73" s="408"/>
      <c r="J73" s="408"/>
      <c r="K73" s="408"/>
      <c r="L73" s="408"/>
      <c r="M73" s="408"/>
    </row>
    <row r="74" spans="1:13" s="372" customFormat="1" ht="15" customHeight="1" hidden="1">
      <c r="A74" s="409"/>
      <c r="B74" s="409"/>
      <c r="C74" s="409"/>
      <c r="D74" s="409"/>
      <c r="E74" s="409"/>
      <c r="F74" s="409"/>
      <c r="G74" s="409"/>
      <c r="H74" s="409"/>
      <c r="I74" s="409"/>
      <c r="J74" s="409"/>
      <c r="K74" s="409"/>
      <c r="L74" s="409"/>
      <c r="M74" s="409"/>
    </row>
    <row r="75" spans="1:13" s="372" customFormat="1" ht="15" customHeight="1" hidden="1">
      <c r="A75" s="409"/>
      <c r="B75" s="409"/>
      <c r="C75" s="409"/>
      <c r="D75" s="409"/>
      <c r="E75" s="409"/>
      <c r="F75" s="409"/>
      <c r="G75" s="409"/>
      <c r="H75" s="409"/>
      <c r="I75" s="409"/>
      <c r="J75" s="409"/>
      <c r="K75" s="409"/>
      <c r="L75" s="409"/>
      <c r="M75" s="409"/>
    </row>
    <row r="76" spans="1:13" s="207" customFormat="1" ht="1.5" customHeight="1" hidden="1">
      <c r="A76" s="409"/>
      <c r="B76" s="409"/>
      <c r="C76" s="409"/>
      <c r="D76" s="409"/>
      <c r="E76" s="409"/>
      <c r="F76" s="409"/>
      <c r="G76" s="409"/>
      <c r="H76" s="409"/>
      <c r="I76" s="409"/>
      <c r="J76" s="409"/>
      <c r="K76" s="409"/>
      <c r="L76" s="409"/>
      <c r="M76" s="409"/>
    </row>
    <row r="77" spans="1:13" s="207" customFormat="1" ht="15" customHeight="1" hidden="1">
      <c r="A77" s="409"/>
      <c r="B77" s="409"/>
      <c r="C77" s="409"/>
      <c r="D77" s="409"/>
      <c r="E77" s="409"/>
      <c r="F77" s="409"/>
      <c r="G77" s="409"/>
      <c r="H77" s="409"/>
      <c r="I77" s="409"/>
      <c r="J77" s="409"/>
      <c r="K77" s="409"/>
      <c r="L77" s="409"/>
      <c r="M77" s="409"/>
    </row>
    <row r="78" spans="1:13" s="207" customFormat="1" ht="14.25" customHeight="1" hidden="1">
      <c r="A78" s="409"/>
      <c r="B78" s="409"/>
      <c r="C78" s="409"/>
      <c r="D78" s="409"/>
      <c r="E78" s="409"/>
      <c r="F78" s="409"/>
      <c r="G78" s="409"/>
      <c r="H78" s="409"/>
      <c r="I78" s="409"/>
      <c r="J78" s="409"/>
      <c r="K78" s="409"/>
      <c r="L78" s="409"/>
      <c r="M78" s="409"/>
    </row>
    <row r="79" spans="1:13" s="207" customFormat="1" ht="1.5" customHeight="1" hidden="1">
      <c r="A79" s="409"/>
      <c r="B79" s="409"/>
      <c r="C79" s="409"/>
      <c r="D79" s="409"/>
      <c r="E79" s="409"/>
      <c r="F79" s="409"/>
      <c r="G79" s="409"/>
      <c r="H79" s="409"/>
      <c r="I79" s="409"/>
      <c r="J79" s="409"/>
      <c r="K79" s="409"/>
      <c r="L79" s="409"/>
      <c r="M79" s="409"/>
    </row>
    <row r="80" spans="1:13" s="207" customFormat="1" ht="1.5" customHeight="1">
      <c r="A80" s="409"/>
      <c r="B80" s="409"/>
      <c r="C80" s="409"/>
      <c r="D80" s="409"/>
      <c r="E80" s="409"/>
      <c r="F80" s="409"/>
      <c r="G80" s="409"/>
      <c r="H80" s="409"/>
      <c r="I80" s="409"/>
      <c r="J80" s="409"/>
      <c r="K80" s="409"/>
      <c r="L80" s="409"/>
      <c r="M80" s="409"/>
    </row>
    <row r="81" spans="1:13" s="207" customFormat="1" ht="15">
      <c r="A81" s="409"/>
      <c r="B81" s="409"/>
      <c r="C81" s="409"/>
      <c r="D81" s="409"/>
      <c r="E81" s="409"/>
      <c r="F81" s="409"/>
      <c r="G81" s="409"/>
      <c r="H81" s="409"/>
      <c r="I81" s="409"/>
      <c r="J81" s="409"/>
      <c r="K81" s="409"/>
      <c r="L81" s="409"/>
      <c r="M81" s="409"/>
    </row>
    <row r="82" spans="1:13" s="207" customFormat="1" ht="15">
      <c r="A82" s="409"/>
      <c r="B82" s="409"/>
      <c r="C82" s="409"/>
      <c r="D82" s="409"/>
      <c r="E82" s="409"/>
      <c r="F82" s="409"/>
      <c r="G82" s="409"/>
      <c r="H82" s="409"/>
      <c r="I82" s="409"/>
      <c r="J82" s="409"/>
      <c r="K82" s="409"/>
      <c r="L82" s="409"/>
      <c r="M82" s="409"/>
    </row>
    <row r="83" spans="2:13" s="207" customFormat="1" ht="6" customHeight="1">
      <c r="B83" s="373"/>
      <c r="C83" s="373"/>
      <c r="D83" s="373"/>
      <c r="E83" s="373"/>
      <c r="F83" s="373"/>
      <c r="G83" s="373"/>
      <c r="H83" s="373"/>
      <c r="I83" s="373"/>
      <c r="J83" s="373"/>
      <c r="K83" s="373"/>
      <c r="L83" s="373"/>
      <c r="M83" s="373"/>
    </row>
    <row r="84" spans="1:13" s="207" customFormat="1" ht="16.5" customHeight="1">
      <c r="A84" s="410" t="s">
        <v>325</v>
      </c>
      <c r="B84" s="411"/>
      <c r="C84" s="411"/>
      <c r="D84" s="411"/>
      <c r="E84" s="411"/>
      <c r="F84" s="411"/>
      <c r="G84" s="411"/>
      <c r="H84" s="411"/>
      <c r="I84" s="411"/>
      <c r="J84" s="411"/>
      <c r="K84" s="411"/>
      <c r="L84" s="411"/>
      <c r="M84" s="411"/>
    </row>
    <row r="85" spans="1:13" s="207" customFormat="1" ht="16.5" customHeight="1">
      <c r="A85" s="411"/>
      <c r="B85" s="411"/>
      <c r="C85" s="411"/>
      <c r="D85" s="411"/>
      <c r="E85" s="411"/>
      <c r="F85" s="411"/>
      <c r="G85" s="411"/>
      <c r="H85" s="411"/>
      <c r="I85" s="411"/>
      <c r="J85" s="411"/>
      <c r="K85" s="411"/>
      <c r="L85" s="411"/>
      <c r="M85" s="411"/>
    </row>
    <row r="86" spans="2:13" ht="6" customHeight="1">
      <c r="B86" s="8"/>
      <c r="C86" s="8"/>
      <c r="D86" s="8"/>
      <c r="E86" s="8"/>
      <c r="F86" s="8"/>
      <c r="G86" s="8"/>
      <c r="H86" s="8"/>
      <c r="I86" s="8"/>
      <c r="J86" s="8"/>
      <c r="K86" s="9"/>
      <c r="L86" s="8"/>
      <c r="M86" s="8"/>
    </row>
    <row r="87" spans="1:13" s="207" customFormat="1" ht="15">
      <c r="A87" s="410" t="s">
        <v>326</v>
      </c>
      <c r="B87" s="411"/>
      <c r="C87" s="411"/>
      <c r="D87" s="411"/>
      <c r="E87" s="411"/>
      <c r="F87" s="411"/>
      <c r="G87" s="411"/>
      <c r="H87" s="411"/>
      <c r="I87" s="411"/>
      <c r="J87" s="411"/>
      <c r="K87" s="411"/>
      <c r="L87" s="411"/>
      <c r="M87" s="411"/>
    </row>
    <row r="88" spans="1:13" s="207" customFormat="1" ht="15">
      <c r="A88" s="410"/>
      <c r="B88" s="411"/>
      <c r="C88" s="411"/>
      <c r="D88" s="411"/>
      <c r="E88" s="411"/>
      <c r="F88" s="411"/>
      <c r="G88" s="411"/>
      <c r="H88" s="411"/>
      <c r="I88" s="411"/>
      <c r="J88" s="411"/>
      <c r="K88" s="411"/>
      <c r="L88" s="411"/>
      <c r="M88" s="411"/>
    </row>
    <row r="89" spans="1:13" s="207" customFormat="1" ht="15">
      <c r="A89" s="410"/>
      <c r="B89" s="411"/>
      <c r="C89" s="411"/>
      <c r="D89" s="411"/>
      <c r="E89" s="411"/>
      <c r="F89" s="411"/>
      <c r="G89" s="411"/>
      <c r="H89" s="411"/>
      <c r="I89" s="411"/>
      <c r="J89" s="411"/>
      <c r="K89" s="411"/>
      <c r="L89" s="411"/>
      <c r="M89" s="411"/>
    </row>
    <row r="90" spans="1:13" s="207" customFormat="1" ht="15">
      <c r="A90" s="410"/>
      <c r="B90" s="411"/>
      <c r="C90" s="411"/>
      <c r="D90" s="411"/>
      <c r="E90" s="411"/>
      <c r="F90" s="411"/>
      <c r="G90" s="411"/>
      <c r="H90" s="411"/>
      <c r="I90" s="411"/>
      <c r="J90" s="411"/>
      <c r="K90" s="411"/>
      <c r="L90" s="411"/>
      <c r="M90" s="411"/>
    </row>
    <row r="91" spans="1:13" s="207" customFormat="1" ht="15">
      <c r="A91" s="411"/>
      <c r="B91" s="411"/>
      <c r="C91" s="411"/>
      <c r="D91" s="411"/>
      <c r="E91" s="411"/>
      <c r="F91" s="411"/>
      <c r="G91" s="411"/>
      <c r="H91" s="411"/>
      <c r="I91" s="411"/>
      <c r="J91" s="411"/>
      <c r="K91" s="411"/>
      <c r="L91" s="411"/>
      <c r="M91" s="411"/>
    </row>
    <row r="92" spans="1:13" s="207" customFormat="1" ht="6" customHeight="1">
      <c r="A92" s="383"/>
      <c r="B92" s="373"/>
      <c r="C92" s="373"/>
      <c r="D92" s="373"/>
      <c r="E92" s="373"/>
      <c r="F92" s="373"/>
      <c r="G92" s="373"/>
      <c r="H92" s="373"/>
      <c r="I92" s="373"/>
      <c r="J92" s="373"/>
      <c r="K92" s="373"/>
      <c r="L92" s="373"/>
      <c r="M92" s="373"/>
    </row>
    <row r="93" spans="1:13" s="207" customFormat="1" ht="15">
      <c r="A93" s="431" t="s">
        <v>327</v>
      </c>
      <c r="B93" s="432"/>
      <c r="C93" s="432"/>
      <c r="D93" s="432"/>
      <c r="E93" s="432"/>
      <c r="F93" s="432"/>
      <c r="G93" s="432"/>
      <c r="H93" s="432"/>
      <c r="I93" s="432"/>
      <c r="J93" s="432"/>
      <c r="K93" s="432"/>
      <c r="L93" s="432"/>
      <c r="M93" s="432"/>
    </row>
    <row r="94" spans="1:13" s="207" customFormat="1" ht="15">
      <c r="A94" s="431"/>
      <c r="B94" s="432"/>
      <c r="C94" s="432"/>
      <c r="D94" s="432"/>
      <c r="E94" s="432"/>
      <c r="F94" s="432"/>
      <c r="G94" s="432"/>
      <c r="H94" s="432"/>
      <c r="I94" s="432"/>
      <c r="J94" s="432"/>
      <c r="K94" s="432"/>
      <c r="L94" s="432"/>
      <c r="M94" s="432"/>
    </row>
    <row r="95" spans="1:13" s="207" customFormat="1" ht="15">
      <c r="A95" s="432"/>
      <c r="B95" s="432"/>
      <c r="C95" s="432"/>
      <c r="D95" s="432"/>
      <c r="E95" s="432"/>
      <c r="F95" s="432"/>
      <c r="G95" s="432"/>
      <c r="H95" s="432"/>
      <c r="I95" s="432"/>
      <c r="J95" s="432"/>
      <c r="K95" s="432"/>
      <c r="L95" s="432"/>
      <c r="M95" s="432"/>
    </row>
    <row r="96" spans="1:13" s="207" customFormat="1" ht="6" customHeight="1">
      <c r="A96" s="382"/>
      <c r="B96" s="382"/>
      <c r="C96" s="382"/>
      <c r="D96" s="382"/>
      <c r="E96" s="382"/>
      <c r="F96" s="382"/>
      <c r="G96" s="382"/>
      <c r="H96" s="382"/>
      <c r="I96" s="382"/>
      <c r="J96" s="382"/>
      <c r="K96" s="382"/>
      <c r="L96" s="382"/>
      <c r="M96" s="382"/>
    </row>
    <row r="97" spans="2:13" s="207" customFormat="1" ht="15.75">
      <c r="B97" s="373"/>
      <c r="C97" s="373"/>
      <c r="D97" s="373"/>
      <c r="E97" s="373"/>
      <c r="F97" s="373"/>
      <c r="G97" s="373"/>
      <c r="H97" s="373"/>
      <c r="I97" s="373"/>
      <c r="J97" s="373"/>
      <c r="K97" s="373"/>
      <c r="L97" s="373"/>
      <c r="M97" s="373"/>
    </row>
    <row r="98" spans="1:14" ht="15">
      <c r="A98" s="338"/>
      <c r="B98" s="8"/>
      <c r="C98" s="8"/>
      <c r="D98" s="8"/>
      <c r="E98" s="8"/>
      <c r="F98" s="8"/>
      <c r="G98" s="8"/>
      <c r="H98" s="8"/>
      <c r="I98" s="8"/>
      <c r="J98" s="8"/>
      <c r="K98" s="9"/>
      <c r="L98" s="8"/>
      <c r="M98" s="8"/>
      <c r="N98" s="8"/>
    </row>
    <row r="99" spans="1:13" ht="15">
      <c r="A99" s="241"/>
      <c r="B99" s="8"/>
      <c r="C99" s="8"/>
      <c r="D99" s="8"/>
      <c r="E99" s="8"/>
      <c r="F99" s="8"/>
      <c r="G99" s="8"/>
      <c r="H99" s="8"/>
      <c r="I99" s="8"/>
      <c r="J99" s="8"/>
      <c r="K99" s="9"/>
      <c r="L99" s="8"/>
      <c r="M99" s="8"/>
    </row>
    <row r="100" spans="1:13" ht="15">
      <c r="A100" s="241"/>
      <c r="B100" s="8"/>
      <c r="C100" s="8"/>
      <c r="D100" s="8"/>
      <c r="E100" s="8"/>
      <c r="F100" s="8"/>
      <c r="G100" s="8"/>
      <c r="H100" s="8"/>
      <c r="I100" s="8"/>
      <c r="J100" s="8"/>
      <c r="K100" s="9"/>
      <c r="L100" s="8"/>
      <c r="M100" s="8"/>
    </row>
    <row r="101" spans="1:13" ht="15">
      <c r="A101" s="241"/>
      <c r="B101" s="8"/>
      <c r="C101" s="8"/>
      <c r="D101" s="8"/>
      <c r="E101" s="8"/>
      <c r="F101" s="8"/>
      <c r="G101" s="8"/>
      <c r="H101" s="8"/>
      <c r="I101" s="8"/>
      <c r="J101" s="8"/>
      <c r="K101" s="9"/>
      <c r="L101" s="8"/>
      <c r="M101" s="8"/>
    </row>
    <row r="102" spans="1:13" ht="15">
      <c r="A102" s="241"/>
      <c r="B102" s="8"/>
      <c r="C102" s="8"/>
      <c r="D102" s="8"/>
      <c r="E102" s="8"/>
      <c r="F102" s="8"/>
      <c r="G102" s="8"/>
      <c r="H102" s="8"/>
      <c r="I102" s="8"/>
      <c r="J102" s="8"/>
      <c r="K102" s="9"/>
      <c r="L102" s="8"/>
      <c r="M102" s="8"/>
    </row>
    <row r="103" spans="1:13" ht="15">
      <c r="A103" s="241"/>
      <c r="B103" s="8"/>
      <c r="C103" s="8"/>
      <c r="D103" s="8"/>
      <c r="E103" s="8"/>
      <c r="F103" s="8"/>
      <c r="G103" s="8"/>
      <c r="H103" s="8"/>
      <c r="I103" s="8"/>
      <c r="J103" s="8"/>
      <c r="K103" s="9"/>
      <c r="L103" s="8"/>
      <c r="M103" s="8"/>
    </row>
    <row r="104" spans="1:13" ht="15">
      <c r="A104" s="241"/>
      <c r="B104" s="8"/>
      <c r="C104" s="8"/>
      <c r="D104" s="8"/>
      <c r="E104" s="8"/>
      <c r="F104" s="8"/>
      <c r="G104" s="8"/>
      <c r="H104" s="8"/>
      <c r="I104" s="8"/>
      <c r="J104" s="8"/>
      <c r="K104" s="9"/>
      <c r="L104" s="8"/>
      <c r="M104" s="8"/>
    </row>
    <row r="105" spans="1:13" ht="15">
      <c r="A105" s="241"/>
      <c r="B105" s="8"/>
      <c r="C105" s="8"/>
      <c r="D105" s="8"/>
      <c r="E105" s="8"/>
      <c r="F105" s="8"/>
      <c r="G105" s="8"/>
      <c r="H105" s="8"/>
      <c r="I105" s="8"/>
      <c r="J105" s="8"/>
      <c r="K105" s="9"/>
      <c r="L105" s="8"/>
      <c r="M105" s="8"/>
    </row>
    <row r="106" spans="1:13" ht="15">
      <c r="A106" s="241"/>
      <c r="B106" s="8"/>
      <c r="C106" s="8"/>
      <c r="D106" s="8"/>
      <c r="E106" s="8"/>
      <c r="F106" s="8"/>
      <c r="G106" s="8"/>
      <c r="H106" s="8"/>
      <c r="I106" s="8"/>
      <c r="J106" s="8"/>
      <c r="K106" s="9"/>
      <c r="L106" s="8"/>
      <c r="M106" s="8"/>
    </row>
    <row r="107" spans="1:13" ht="15">
      <c r="A107" s="241"/>
      <c r="B107" s="8"/>
      <c r="C107" s="8"/>
      <c r="D107" s="8"/>
      <c r="E107" s="8"/>
      <c r="F107" s="8"/>
      <c r="G107" s="8"/>
      <c r="H107" s="8"/>
      <c r="I107" s="8"/>
      <c r="J107" s="8"/>
      <c r="K107" s="9"/>
      <c r="L107" s="8"/>
      <c r="M107" s="8"/>
    </row>
    <row r="108" spans="1:13" ht="15">
      <c r="A108" s="241"/>
      <c r="B108" s="8"/>
      <c r="C108" s="8"/>
      <c r="D108" s="8"/>
      <c r="E108" s="8"/>
      <c r="F108" s="8"/>
      <c r="G108" s="8"/>
      <c r="H108" s="8"/>
      <c r="I108" s="8"/>
      <c r="J108" s="8"/>
      <c r="K108" s="9"/>
      <c r="L108" s="8"/>
      <c r="M108" s="8"/>
    </row>
    <row r="109" spans="1:13" ht="15">
      <c r="A109" s="241"/>
      <c r="B109" s="8"/>
      <c r="C109" s="8"/>
      <c r="D109" s="8"/>
      <c r="E109" s="8"/>
      <c r="F109" s="8"/>
      <c r="G109" s="8"/>
      <c r="H109" s="8"/>
      <c r="I109" s="8"/>
      <c r="J109" s="8"/>
      <c r="K109" s="9"/>
      <c r="L109" s="8"/>
      <c r="M109" s="8"/>
    </row>
    <row r="110" spans="1:13" ht="15">
      <c r="A110" s="241"/>
      <c r="B110" s="8"/>
      <c r="C110" s="8"/>
      <c r="D110" s="8"/>
      <c r="E110" s="8"/>
      <c r="F110" s="8"/>
      <c r="G110" s="8"/>
      <c r="H110" s="8"/>
      <c r="I110" s="8"/>
      <c r="J110" s="8"/>
      <c r="K110" s="9"/>
      <c r="L110" s="8"/>
      <c r="M110" s="8"/>
    </row>
    <row r="111" spans="1:13" ht="15">
      <c r="A111" s="241"/>
      <c r="B111" s="8"/>
      <c r="C111" s="8"/>
      <c r="D111" s="8"/>
      <c r="E111" s="8"/>
      <c r="F111" s="8"/>
      <c r="G111" s="8"/>
      <c r="H111" s="8"/>
      <c r="I111" s="8"/>
      <c r="J111" s="8"/>
      <c r="K111" s="9"/>
      <c r="L111" s="8"/>
      <c r="M111" s="8"/>
    </row>
    <row r="112" spans="1:13" ht="15">
      <c r="A112" s="241"/>
      <c r="B112" s="8"/>
      <c r="C112" s="8"/>
      <c r="D112" s="8"/>
      <c r="E112" s="8"/>
      <c r="F112" s="8"/>
      <c r="G112" s="8"/>
      <c r="H112" s="8"/>
      <c r="I112" s="8"/>
      <c r="J112" s="8"/>
      <c r="K112" s="9"/>
      <c r="L112" s="8"/>
      <c r="M112" s="8"/>
    </row>
    <row r="113" spans="1:13" ht="15">
      <c r="A113" s="241"/>
      <c r="B113" s="8"/>
      <c r="C113" s="8"/>
      <c r="D113" s="8"/>
      <c r="E113" s="8"/>
      <c r="F113" s="8"/>
      <c r="G113" s="8"/>
      <c r="H113" s="8"/>
      <c r="I113" s="8"/>
      <c r="J113" s="8"/>
      <c r="K113" s="9"/>
      <c r="L113" s="8"/>
      <c r="M113" s="8"/>
    </row>
    <row r="114" spans="1:13" ht="15">
      <c r="A114" s="241"/>
      <c r="B114" s="8"/>
      <c r="C114" s="8"/>
      <c r="D114" s="8"/>
      <c r="E114" s="8"/>
      <c r="F114" s="8"/>
      <c r="G114" s="8"/>
      <c r="H114" s="8"/>
      <c r="I114" s="8"/>
      <c r="J114" s="8"/>
      <c r="K114" s="9"/>
      <c r="L114" s="8"/>
      <c r="M114" s="8"/>
    </row>
    <row r="115" spans="1:13" ht="15">
      <c r="A115" s="241"/>
      <c r="B115" s="8"/>
      <c r="C115" s="8"/>
      <c r="D115" s="8"/>
      <c r="E115" s="8"/>
      <c r="F115" s="8"/>
      <c r="G115" s="8"/>
      <c r="H115" s="8"/>
      <c r="I115" s="8"/>
      <c r="J115" s="8"/>
      <c r="K115" s="9"/>
      <c r="L115" s="8"/>
      <c r="M115" s="8"/>
    </row>
    <row r="116" spans="1:13" ht="15">
      <c r="A116" s="241"/>
      <c r="B116" s="8"/>
      <c r="C116" s="8"/>
      <c r="D116" s="8"/>
      <c r="E116" s="8"/>
      <c r="F116" s="8"/>
      <c r="G116" s="8"/>
      <c r="H116" s="8"/>
      <c r="I116" s="8"/>
      <c r="J116" s="8"/>
      <c r="K116" s="9"/>
      <c r="L116" s="8"/>
      <c r="M116" s="8"/>
    </row>
    <row r="117" spans="1:13" ht="15">
      <c r="A117" s="241"/>
      <c r="B117" s="8"/>
      <c r="C117" s="8"/>
      <c r="D117" s="8"/>
      <c r="E117" s="8"/>
      <c r="F117" s="8"/>
      <c r="G117" s="8"/>
      <c r="H117" s="8"/>
      <c r="I117" s="8"/>
      <c r="J117" s="8"/>
      <c r="K117" s="9"/>
      <c r="L117" s="8"/>
      <c r="M117" s="8"/>
    </row>
    <row r="118" spans="1:13" ht="15">
      <c r="A118" s="241"/>
      <c r="B118" s="8"/>
      <c r="C118" s="8"/>
      <c r="D118" s="8"/>
      <c r="E118" s="8"/>
      <c r="F118" s="8"/>
      <c r="G118" s="8"/>
      <c r="H118" s="8"/>
      <c r="I118" s="8"/>
      <c r="J118" s="8"/>
      <c r="K118" s="9"/>
      <c r="L118" s="8"/>
      <c r="M118" s="8"/>
    </row>
    <row r="119" spans="1:13" ht="15">
      <c r="A119" s="241"/>
      <c r="B119" s="8"/>
      <c r="C119" s="8"/>
      <c r="D119" s="8"/>
      <c r="E119" s="8"/>
      <c r="F119" s="8"/>
      <c r="G119" s="8"/>
      <c r="H119" s="8"/>
      <c r="I119" s="8"/>
      <c r="J119" s="8"/>
      <c r="K119" s="9"/>
      <c r="L119" s="8"/>
      <c r="M119" s="8"/>
    </row>
    <row r="120" spans="1:13" ht="15">
      <c r="A120" s="241"/>
      <c r="B120" s="8"/>
      <c r="C120" s="8"/>
      <c r="D120" s="8"/>
      <c r="E120" s="8"/>
      <c r="F120" s="8"/>
      <c r="G120" s="8"/>
      <c r="H120" s="8"/>
      <c r="I120" s="8"/>
      <c r="J120" s="8"/>
      <c r="K120" s="9"/>
      <c r="L120" s="8"/>
      <c r="M120" s="8"/>
    </row>
    <row r="121" spans="1:13" ht="15">
      <c r="A121" s="241"/>
      <c r="B121" s="8"/>
      <c r="C121" s="8"/>
      <c r="D121" s="8"/>
      <c r="E121" s="8"/>
      <c r="F121" s="8"/>
      <c r="G121" s="8"/>
      <c r="H121" s="8"/>
      <c r="I121" s="8"/>
      <c r="J121" s="8"/>
      <c r="K121" s="9"/>
      <c r="L121" s="8"/>
      <c r="M121" s="8"/>
    </row>
    <row r="122" spans="1:13" ht="15">
      <c r="A122" s="241"/>
      <c r="B122" s="8"/>
      <c r="C122" s="8"/>
      <c r="D122" s="8"/>
      <c r="E122" s="8"/>
      <c r="F122" s="8"/>
      <c r="G122" s="8"/>
      <c r="H122" s="8"/>
      <c r="I122" s="8"/>
      <c r="J122" s="8"/>
      <c r="K122" s="9"/>
      <c r="L122" s="8"/>
      <c r="M122" s="8"/>
    </row>
    <row r="123" spans="1:13" ht="15">
      <c r="A123" s="241"/>
      <c r="B123" s="8"/>
      <c r="C123" s="8"/>
      <c r="D123" s="8"/>
      <c r="E123" s="8"/>
      <c r="F123" s="8"/>
      <c r="G123" s="8"/>
      <c r="H123" s="8"/>
      <c r="I123" s="8"/>
      <c r="J123" s="8"/>
      <c r="K123" s="9"/>
      <c r="L123" s="8"/>
      <c r="M123" s="8"/>
    </row>
    <row r="124" spans="1:13" ht="15">
      <c r="A124" s="241"/>
      <c r="B124" s="8"/>
      <c r="C124" s="8"/>
      <c r="D124" s="8"/>
      <c r="E124" s="8"/>
      <c r="F124" s="8"/>
      <c r="G124" s="8"/>
      <c r="H124" s="8"/>
      <c r="I124" s="8"/>
      <c r="J124" s="8"/>
      <c r="K124" s="9"/>
      <c r="L124" s="8"/>
      <c r="M124" s="8"/>
    </row>
    <row r="125" spans="1:13" ht="15">
      <c r="A125" s="241"/>
      <c r="B125" s="8"/>
      <c r="C125" s="8"/>
      <c r="D125" s="8"/>
      <c r="E125" s="8"/>
      <c r="F125" s="8"/>
      <c r="G125" s="8"/>
      <c r="H125" s="8"/>
      <c r="I125" s="8"/>
      <c r="J125" s="8"/>
      <c r="K125" s="9"/>
      <c r="L125" s="8"/>
      <c r="M125" s="8"/>
    </row>
    <row r="126" spans="1:13" ht="15">
      <c r="A126" s="241"/>
      <c r="B126" s="8"/>
      <c r="C126" s="8"/>
      <c r="D126" s="8"/>
      <c r="E126" s="8"/>
      <c r="F126" s="8"/>
      <c r="G126" s="8"/>
      <c r="H126" s="8"/>
      <c r="I126" s="8"/>
      <c r="J126" s="8"/>
      <c r="K126" s="9"/>
      <c r="L126" s="8"/>
      <c r="M126" s="8"/>
    </row>
    <row r="127" spans="1:13" ht="15">
      <c r="A127" s="241"/>
      <c r="B127" s="8"/>
      <c r="C127" s="8"/>
      <c r="D127" s="8"/>
      <c r="E127" s="8"/>
      <c r="F127" s="8"/>
      <c r="G127" s="8"/>
      <c r="H127" s="8"/>
      <c r="I127" s="8"/>
      <c r="J127" s="8"/>
      <c r="K127" s="9"/>
      <c r="L127" s="8"/>
      <c r="M127" s="8"/>
    </row>
    <row r="128" spans="1:13" ht="15">
      <c r="A128" s="241"/>
      <c r="B128" s="8"/>
      <c r="C128" s="8"/>
      <c r="D128" s="8"/>
      <c r="E128" s="8"/>
      <c r="F128" s="8"/>
      <c r="G128" s="8"/>
      <c r="H128" s="8"/>
      <c r="I128" s="8"/>
      <c r="J128" s="8"/>
      <c r="K128" s="9"/>
      <c r="L128" s="8"/>
      <c r="M128" s="8"/>
    </row>
    <row r="129" spans="1:13" ht="15">
      <c r="A129" s="241"/>
      <c r="B129" s="8"/>
      <c r="C129" s="8"/>
      <c r="D129" s="8"/>
      <c r="E129" s="8"/>
      <c r="F129" s="8"/>
      <c r="G129" s="8"/>
      <c r="H129" s="8"/>
      <c r="I129" s="8"/>
      <c r="J129" s="8"/>
      <c r="K129" s="9"/>
      <c r="L129" s="8"/>
      <c r="M129" s="8"/>
    </row>
    <row r="130" spans="1:13" ht="15">
      <c r="A130" s="241"/>
      <c r="B130" s="8"/>
      <c r="C130" s="8"/>
      <c r="D130" s="8"/>
      <c r="E130" s="8"/>
      <c r="F130" s="8"/>
      <c r="G130" s="8"/>
      <c r="H130" s="8"/>
      <c r="I130" s="8"/>
      <c r="J130" s="8"/>
      <c r="K130" s="9"/>
      <c r="L130" s="8"/>
      <c r="M130" s="8"/>
    </row>
    <row r="131" spans="1:13" ht="15">
      <c r="A131" s="241"/>
      <c r="B131" s="8"/>
      <c r="C131" s="8"/>
      <c r="D131" s="8"/>
      <c r="E131" s="8"/>
      <c r="F131" s="8"/>
      <c r="G131" s="8"/>
      <c r="H131" s="8"/>
      <c r="I131" s="8"/>
      <c r="J131" s="8"/>
      <c r="K131" s="9"/>
      <c r="L131" s="8"/>
      <c r="M131" s="8"/>
    </row>
    <row r="132" spans="1:13" ht="15">
      <c r="A132" s="241"/>
      <c r="B132" s="8"/>
      <c r="C132" s="8"/>
      <c r="D132" s="8"/>
      <c r="E132" s="8"/>
      <c r="F132" s="8"/>
      <c r="G132" s="8"/>
      <c r="H132" s="8"/>
      <c r="I132" s="8"/>
      <c r="J132" s="8"/>
      <c r="K132" s="9"/>
      <c r="L132" s="8"/>
      <c r="M132" s="8"/>
    </row>
    <row r="133" spans="1:13" ht="15">
      <c r="A133" s="241"/>
      <c r="B133" s="8"/>
      <c r="C133" s="8"/>
      <c r="D133" s="8"/>
      <c r="E133" s="8"/>
      <c r="F133" s="8"/>
      <c r="G133" s="8"/>
      <c r="H133" s="8"/>
      <c r="I133" s="8"/>
      <c r="J133" s="8"/>
      <c r="K133" s="9"/>
      <c r="L133" s="8"/>
      <c r="M133" s="8"/>
    </row>
    <row r="134" spans="1:13" ht="15">
      <c r="A134" s="241"/>
      <c r="B134" s="8"/>
      <c r="C134" s="8"/>
      <c r="D134" s="8"/>
      <c r="E134" s="8"/>
      <c r="F134" s="8"/>
      <c r="G134" s="8"/>
      <c r="H134" s="8"/>
      <c r="I134" s="8"/>
      <c r="J134" s="8"/>
      <c r="K134" s="9"/>
      <c r="L134" s="8"/>
      <c r="M134" s="8"/>
    </row>
    <row r="135" spans="1:13" ht="15">
      <c r="A135" s="241"/>
      <c r="B135" s="8"/>
      <c r="C135" s="8"/>
      <c r="D135" s="8"/>
      <c r="E135" s="8"/>
      <c r="F135" s="8"/>
      <c r="G135" s="8"/>
      <c r="H135" s="8"/>
      <c r="I135" s="8"/>
      <c r="J135" s="8"/>
      <c r="K135" s="9"/>
      <c r="L135" s="8"/>
      <c r="M135" s="8"/>
    </row>
    <row r="136" spans="1:13" ht="15">
      <c r="A136" s="241"/>
      <c r="B136" s="8"/>
      <c r="C136" s="8"/>
      <c r="D136" s="8"/>
      <c r="E136" s="8"/>
      <c r="F136" s="8"/>
      <c r="G136" s="8"/>
      <c r="H136" s="8"/>
      <c r="I136" s="8"/>
      <c r="J136" s="8"/>
      <c r="K136" s="9"/>
      <c r="L136" s="8"/>
      <c r="M136" s="8"/>
    </row>
    <row r="137" spans="1:13" ht="15">
      <c r="A137" s="241"/>
      <c r="B137" s="8"/>
      <c r="C137" s="8"/>
      <c r="D137" s="8"/>
      <c r="E137" s="8"/>
      <c r="F137" s="8"/>
      <c r="G137" s="8"/>
      <c r="H137" s="8"/>
      <c r="I137" s="8"/>
      <c r="J137" s="8"/>
      <c r="K137" s="9"/>
      <c r="L137" s="8"/>
      <c r="M137" s="8"/>
    </row>
    <row r="138" spans="1:13" ht="15">
      <c r="A138" s="241"/>
      <c r="B138" s="8"/>
      <c r="C138" s="8"/>
      <c r="D138" s="8"/>
      <c r="E138" s="8"/>
      <c r="F138" s="8"/>
      <c r="G138" s="8"/>
      <c r="H138" s="8"/>
      <c r="I138" s="8"/>
      <c r="J138" s="8"/>
      <c r="K138" s="9"/>
      <c r="L138" s="8"/>
      <c r="M138" s="8"/>
    </row>
    <row r="139" spans="1:13" ht="15">
      <c r="A139" s="241"/>
      <c r="B139" s="8"/>
      <c r="C139" s="8"/>
      <c r="D139" s="8"/>
      <c r="E139" s="8"/>
      <c r="F139" s="8"/>
      <c r="G139" s="8"/>
      <c r="H139" s="8"/>
      <c r="I139" s="8"/>
      <c r="J139" s="8"/>
      <c r="K139" s="9"/>
      <c r="L139" s="8"/>
      <c r="M139" s="8"/>
    </row>
    <row r="140" spans="1:13" ht="15">
      <c r="A140" s="241"/>
      <c r="B140" s="8"/>
      <c r="C140" s="8"/>
      <c r="D140" s="8"/>
      <c r="E140" s="8"/>
      <c r="F140" s="8"/>
      <c r="G140" s="8"/>
      <c r="H140" s="8"/>
      <c r="I140" s="8"/>
      <c r="J140" s="8"/>
      <c r="K140" s="9"/>
      <c r="L140" s="8"/>
      <c r="M140" s="8"/>
    </row>
    <row r="146" spans="1:13" ht="4.5" customHeight="1">
      <c r="A146" s="13"/>
      <c r="B146" s="264"/>
      <c r="C146" s="82"/>
      <c r="D146" s="82"/>
      <c r="E146" s="82"/>
      <c r="F146" s="82"/>
      <c r="G146" s="82"/>
      <c r="L146" s="262"/>
      <c r="M146" s="263"/>
    </row>
    <row r="154" ht="4.5" customHeight="1"/>
    <row r="156" ht="4.5" customHeight="1"/>
    <row r="158" ht="4.5" customHeight="1"/>
    <row r="160" ht="4.5" customHeight="1"/>
    <row r="162" ht="4.5" customHeight="1"/>
    <row r="164" ht="4.5" customHeight="1"/>
    <row r="168" ht="4.5" customHeight="1"/>
    <row r="170" ht="4.5" customHeight="1"/>
    <row r="172" ht="4.5" customHeight="1"/>
    <row r="174" ht="4.5" customHeight="1"/>
    <row r="176" ht="4.5" customHeight="1"/>
    <row r="180" ht="4.5" customHeight="1"/>
    <row r="182" ht="4.5" customHeight="1"/>
    <row r="184" ht="4.5" customHeight="1"/>
    <row r="186" ht="4.5" customHeight="1"/>
    <row r="189" ht="18" customHeight="1"/>
    <row r="193" ht="4.5" customHeight="1"/>
    <row r="196" ht="4.5" customHeight="1"/>
    <row r="198" ht="4.5" customHeight="1"/>
    <row r="200" ht="4.5" customHeight="1"/>
    <row r="202" ht="4.5" customHeight="1"/>
    <row r="204" ht="4.5" customHeight="1"/>
    <row r="207" ht="4.5" customHeight="1"/>
    <row r="209" ht="4.5" customHeight="1"/>
    <row r="211" ht="4.5" customHeight="1"/>
    <row r="214" ht="4.5" customHeight="1"/>
    <row r="216" spans="1:11" ht="15" customHeight="1">
      <c r="A216" s="219"/>
      <c r="B216" s="214"/>
      <c r="C216" s="214"/>
      <c r="D216" s="214"/>
      <c r="E216" s="214"/>
      <c r="F216" s="214"/>
      <c r="G216" s="214"/>
      <c r="H216" s="214"/>
      <c r="I216" s="214"/>
      <c r="J216" s="214"/>
      <c r="K216" s="214"/>
    </row>
    <row r="217" spans="1:11" ht="15" customHeight="1">
      <c r="A217" s="190"/>
      <c r="B217" s="89"/>
      <c r="C217" s="89"/>
      <c r="D217" s="89"/>
      <c r="E217" s="89"/>
      <c r="F217" s="89"/>
      <c r="G217" s="89"/>
      <c r="H217" s="89"/>
      <c r="I217" s="89"/>
      <c r="J217" s="89"/>
      <c r="K217" s="89"/>
    </row>
  </sheetData>
  <sheetProtection password="A999" sheet="1"/>
  <mergeCells count="26">
    <mergeCell ref="A87:M91"/>
    <mergeCell ref="A93:M95"/>
    <mergeCell ref="I5:K5"/>
    <mergeCell ref="D55:E55"/>
    <mergeCell ref="G55:J55"/>
    <mergeCell ref="A5:D5"/>
    <mergeCell ref="F5:G5"/>
    <mergeCell ref="B14:J16"/>
    <mergeCell ref="H70:I70"/>
    <mergeCell ref="L60:M60"/>
    <mergeCell ref="B36:K37"/>
    <mergeCell ref="B50:K51"/>
    <mergeCell ref="B40:K41"/>
    <mergeCell ref="D56:E56"/>
    <mergeCell ref="H60:I60"/>
    <mergeCell ref="D60:F60"/>
    <mergeCell ref="A67:M68"/>
    <mergeCell ref="A73:M82"/>
    <mergeCell ref="A84:M85"/>
    <mergeCell ref="B12:K12"/>
    <mergeCell ref="B18:I19"/>
    <mergeCell ref="A70:B70"/>
    <mergeCell ref="K70:M70"/>
    <mergeCell ref="D70:F70"/>
    <mergeCell ref="B34:K34"/>
    <mergeCell ref="A60:B60"/>
  </mergeCells>
  <printOptions/>
  <pageMargins left="0" right="0" top="0.25" bottom="0" header="0.25" footer="0.02"/>
  <pageSetup cellComments="asDisplayed" firstPageNumber="1" useFirstPageNumber="1" orientation="portrait" scale="90" r:id="rId3"/>
  <headerFooter>
    <oddFooter>&amp;L&amp;"Times New Roman,Bold"&amp;11(Form Revised 07-2015)&amp;C&amp;"Times New Roman,Bold"&amp;11Informal Tax Rate Calculator File
Tax Rate Summary Page</oddFooter>
  </headerFooter>
  <legacyDrawing r:id="rId2"/>
</worksheet>
</file>

<file path=xl/worksheets/sheet3.xml><?xml version="1.0" encoding="utf-8"?>
<worksheet xmlns="http://schemas.openxmlformats.org/spreadsheetml/2006/main" xmlns:r="http://schemas.openxmlformats.org/officeDocument/2006/relationships">
  <dimension ref="A1:Q111"/>
  <sheetViews>
    <sheetView showGridLines="0" zoomScalePageLayoutView="0" workbookViewId="0" topLeftCell="A1">
      <selection activeCell="A1" sqref="A1"/>
    </sheetView>
  </sheetViews>
  <sheetFormatPr defaultColWidth="9.00390625" defaultRowHeight="15.75"/>
  <cols>
    <col min="1" max="1" width="2.875" style="107" customWidth="1"/>
    <col min="2" max="2" width="5.875" style="107" customWidth="1"/>
    <col min="3" max="3" width="2.625" style="89" customWidth="1"/>
    <col min="4" max="4" width="16.625" style="89" customWidth="1"/>
    <col min="5" max="6" width="5.625" style="89" customWidth="1"/>
    <col min="7" max="7" width="2.625" style="90" customWidth="1"/>
    <col min="8" max="8" width="16.625" style="122" customWidth="1"/>
    <col min="9" max="9" width="4.625" style="89" customWidth="1"/>
    <col min="10" max="10" width="6.625" style="89" customWidth="1"/>
    <col min="11" max="11" width="1.625" style="89" customWidth="1"/>
    <col min="12" max="12" width="5.625" style="89" customWidth="1"/>
    <col min="13" max="13" width="2.125" style="89" customWidth="1"/>
    <col min="14" max="14" width="16.625" style="89" customWidth="1"/>
    <col min="15" max="15" width="1.37890625" style="89" customWidth="1"/>
    <col min="16" max="16" width="9.00390625" style="89" customWidth="1"/>
    <col min="17" max="17" width="1.625" style="89" customWidth="1"/>
    <col min="18" max="18" width="0.74609375" style="89" customWidth="1"/>
    <col min="19" max="16384" width="9.00390625" style="89" customWidth="1"/>
  </cols>
  <sheetData>
    <row r="1" spans="1:16" ht="15">
      <c r="A1" s="192" t="s">
        <v>324</v>
      </c>
      <c r="B1" s="129"/>
      <c r="C1" s="130"/>
      <c r="D1" s="130"/>
      <c r="E1" s="130"/>
      <c r="F1" s="130"/>
      <c r="G1" s="131"/>
      <c r="H1" s="132"/>
      <c r="I1" s="130"/>
      <c r="J1" s="130"/>
      <c r="K1" s="130"/>
      <c r="L1" s="185"/>
      <c r="N1" s="371" t="s">
        <v>142</v>
      </c>
      <c r="P1" s="201">
        <f ca="1">TODAY()</f>
        <v>42205</v>
      </c>
    </row>
    <row r="2" spans="1:16" ht="15">
      <c r="A2" s="202" t="s">
        <v>138</v>
      </c>
      <c r="B2" s="183"/>
      <c r="C2" s="184"/>
      <c r="D2" s="184"/>
      <c r="E2" s="184"/>
      <c r="F2" s="184"/>
      <c r="G2" s="184"/>
      <c r="H2" s="184"/>
      <c r="I2" s="184"/>
      <c r="J2" s="184"/>
      <c r="K2" s="184"/>
      <c r="P2" s="345" t="str">
        <f>+'Data Entry Page'!M4</f>
        <v>INFORMAL TAX RATE CALCULATOR FILE</v>
      </c>
    </row>
    <row r="3" spans="1:16" ht="15">
      <c r="A3" s="203" t="s">
        <v>139</v>
      </c>
      <c r="B3" s="184"/>
      <c r="C3" s="184"/>
      <c r="D3" s="184"/>
      <c r="E3" s="184"/>
      <c r="F3" s="184"/>
      <c r="G3" s="184"/>
      <c r="H3" s="184"/>
      <c r="I3" s="184"/>
      <c r="J3" s="184"/>
      <c r="K3" s="184"/>
      <c r="P3" s="368">
        <f>-'Data Entry Page'!L5</f>
        <v>-2015</v>
      </c>
    </row>
    <row r="4" spans="1:16" ht="15.75" thickBot="1">
      <c r="A4" s="374" t="s">
        <v>174</v>
      </c>
      <c r="B4" s="375"/>
      <c r="C4" s="375"/>
      <c r="D4" s="375"/>
      <c r="E4" s="375"/>
      <c r="F4" s="375"/>
      <c r="G4" s="375"/>
      <c r="H4" s="375"/>
      <c r="I4" s="375"/>
      <c r="J4" s="375"/>
      <c r="K4" s="375"/>
      <c r="L4" s="204"/>
      <c r="M4" s="204"/>
      <c r="N4" s="376"/>
      <c r="O4" s="204"/>
      <c r="P4" s="204"/>
    </row>
    <row r="5" spans="1:16" ht="15" customHeight="1" hidden="1" thickBot="1">
      <c r="A5" s="191" t="s">
        <v>239</v>
      </c>
      <c r="B5" s="133"/>
      <c r="C5" s="134"/>
      <c r="D5" s="134"/>
      <c r="E5" s="134"/>
      <c r="F5" s="134"/>
      <c r="G5" s="134"/>
      <c r="H5" s="134"/>
      <c r="I5" s="134"/>
      <c r="J5" s="134"/>
      <c r="K5" s="134"/>
      <c r="L5" s="135"/>
      <c r="M5" s="204"/>
      <c r="N5" s="204"/>
      <c r="P5" s="204"/>
    </row>
    <row r="6" spans="1:15" ht="18" customHeight="1" thickTop="1">
      <c r="A6" s="433">
        <f>IF(+'Data Entry Page'!E6&lt;&gt;"",+'Data Entry Page'!E6,"")</f>
      </c>
      <c r="B6" s="434"/>
      <c r="C6" s="434"/>
      <c r="D6" s="434"/>
      <c r="E6" s="434"/>
      <c r="H6" s="438">
        <f>IF(+'Data Entry Page'!E$4&lt;&gt;"",+'Data Entry Page'!E$4,"")</f>
      </c>
      <c r="I6" s="440"/>
      <c r="N6" s="441">
        <f>IF(+'Data Entry Page'!E7&lt;&gt;"",+'Data Entry Page'!E7,"")</f>
      </c>
      <c r="O6" s="442"/>
    </row>
    <row r="7" spans="1:14" ht="15">
      <c r="A7" s="91" t="s">
        <v>84</v>
      </c>
      <c r="B7" s="91"/>
      <c r="C7" s="92"/>
      <c r="D7" s="92"/>
      <c r="E7" s="92"/>
      <c r="H7" s="92" t="s">
        <v>85</v>
      </c>
      <c r="I7" s="92"/>
      <c r="N7" s="92" t="s">
        <v>0</v>
      </c>
    </row>
    <row r="8" spans="1:12" ht="3.75" customHeight="1" hidden="1">
      <c r="A8" s="91"/>
      <c r="B8" s="91"/>
      <c r="C8" s="92"/>
      <c r="D8" s="92"/>
      <c r="E8" s="92"/>
      <c r="H8" s="92"/>
      <c r="I8" s="92"/>
      <c r="K8" s="92"/>
      <c r="L8" s="92"/>
    </row>
    <row r="9" spans="1:16" ht="1.5" customHeight="1">
      <c r="A9" s="237"/>
      <c r="B9" s="93"/>
      <c r="C9" s="94"/>
      <c r="D9" s="94"/>
      <c r="E9" s="94"/>
      <c r="F9" s="94"/>
      <c r="G9" s="95"/>
      <c r="H9" s="96"/>
      <c r="I9" s="94"/>
      <c r="J9" s="94"/>
      <c r="K9" s="94"/>
      <c r="L9" s="94"/>
      <c r="M9" s="94"/>
      <c r="N9" s="94"/>
      <c r="O9" s="94"/>
      <c r="P9" s="94"/>
    </row>
    <row r="10" spans="1:16" ht="1.5" customHeight="1">
      <c r="A10" s="97"/>
      <c r="B10" s="97"/>
      <c r="C10" s="98"/>
      <c r="D10" s="98"/>
      <c r="E10" s="98"/>
      <c r="F10" s="98"/>
      <c r="G10" s="99"/>
      <c r="H10" s="100"/>
      <c r="I10" s="98"/>
      <c r="J10" s="98"/>
      <c r="K10" s="98"/>
      <c r="L10" s="98"/>
      <c r="M10" s="98"/>
      <c r="N10" s="98"/>
      <c r="O10" s="98"/>
      <c r="P10" s="98"/>
    </row>
    <row r="11" spans="1:10" ht="15" customHeight="1">
      <c r="A11" s="101" t="s">
        <v>13</v>
      </c>
      <c r="B11" s="205">
        <f>-'Data Entry Page'!$L5</f>
        <v>-2015</v>
      </c>
      <c r="C11" s="103" t="s">
        <v>240</v>
      </c>
      <c r="E11" s="104"/>
      <c r="F11" s="104"/>
      <c r="H11" s="105"/>
      <c r="I11" s="104"/>
      <c r="J11" s="104"/>
    </row>
    <row r="12" spans="1:12" ht="14.25" customHeight="1">
      <c r="A12" s="101"/>
      <c r="B12" s="351" t="s">
        <v>241</v>
      </c>
      <c r="D12" s="104"/>
      <c r="E12" s="104"/>
      <c r="F12" s="104"/>
      <c r="H12" s="105"/>
      <c r="I12" s="104"/>
      <c r="J12" s="104"/>
      <c r="L12" s="106"/>
    </row>
    <row r="13" spans="3:12" ht="2.25" customHeight="1" hidden="1">
      <c r="C13" s="109"/>
      <c r="D13" s="109"/>
      <c r="E13" s="109"/>
      <c r="F13" s="109"/>
      <c r="G13" s="109"/>
      <c r="H13" s="109"/>
      <c r="I13" s="109"/>
      <c r="J13" s="109"/>
      <c r="K13" s="109"/>
      <c r="L13" s="109"/>
    </row>
    <row r="14" spans="3:14" ht="15" customHeight="1">
      <c r="C14" s="206" t="s">
        <v>41</v>
      </c>
      <c r="D14" s="110">
        <f>IF('Data Entry Page'!E28+'Data Entry Page'!G28&gt;0,IF('Data Entry Page'!E28&gt;0,'Data Entry Page'!E28,0),"")</f>
      </c>
      <c r="E14" s="90" t="s">
        <v>43</v>
      </c>
      <c r="F14" s="104"/>
      <c r="G14" s="154" t="s">
        <v>42</v>
      </c>
      <c r="H14" s="110">
        <f>IF('Data Entry Page'!E28+'Data Entry Page'!G28&gt;0,IF('Data Entry Page'!G28&gt;0,'Data Entry Page'!G28,0),"")</f>
      </c>
      <c r="I14" s="111"/>
      <c r="J14" s="112" t="s">
        <v>44</v>
      </c>
      <c r="K14" s="111"/>
      <c r="N14" s="113">
        <f>IF(+'Data Entry Page'!$E$28+'Data Entry Page'!$G$28&gt;0,+$D$14+$H$14,"")</f>
      </c>
    </row>
    <row r="15" spans="3:14" ht="15">
      <c r="C15" s="104"/>
      <c r="D15" s="90" t="s">
        <v>45</v>
      </c>
      <c r="E15" s="104"/>
      <c r="F15" s="104"/>
      <c r="H15" s="114" t="s">
        <v>46</v>
      </c>
      <c r="I15" s="111"/>
      <c r="J15" s="111"/>
      <c r="K15" s="111"/>
      <c r="N15" s="114" t="s">
        <v>47</v>
      </c>
    </row>
    <row r="16" spans="8:12" ht="2.25" customHeight="1" hidden="1">
      <c r="H16" s="111"/>
      <c r="I16" s="111"/>
      <c r="J16" s="111"/>
      <c r="K16" s="111"/>
      <c r="L16" s="111"/>
    </row>
    <row r="17" spans="1:12" ht="15">
      <c r="A17" s="101" t="s">
        <v>14</v>
      </c>
      <c r="B17" s="88" t="s">
        <v>48</v>
      </c>
      <c r="H17" s="111"/>
      <c r="I17" s="111"/>
      <c r="J17" s="111"/>
      <c r="K17" s="111"/>
      <c r="L17" s="111"/>
    </row>
    <row r="18" spans="2:12" ht="15">
      <c r="B18" s="351" t="s">
        <v>263</v>
      </c>
      <c r="D18" s="104"/>
      <c r="E18" s="104"/>
      <c r="F18" s="104"/>
      <c r="G18" s="104"/>
      <c r="H18" s="111"/>
      <c r="I18" s="111"/>
      <c r="J18" s="111"/>
      <c r="K18" s="111"/>
      <c r="L18" s="111"/>
    </row>
    <row r="19" spans="3:12" ht="2.25" customHeight="1" hidden="1">
      <c r="C19" s="109"/>
      <c r="D19" s="109"/>
      <c r="E19" s="109"/>
      <c r="F19" s="109"/>
      <c r="G19" s="109"/>
      <c r="H19" s="109"/>
      <c r="I19" s="109"/>
      <c r="J19" s="109"/>
      <c r="K19" s="109"/>
      <c r="L19" s="109"/>
    </row>
    <row r="20" spans="3:14" ht="15" customHeight="1">
      <c r="C20" s="206" t="s">
        <v>41</v>
      </c>
      <c r="D20" s="110">
        <f>IF(OR('Data Entry Page'!E30&lt;&gt;"",N14&lt;&gt;""),IF('Data Entry Page'!E30&gt;0,'Data Entry Page'!E30,0),"")</f>
      </c>
      <c r="E20" s="90" t="s">
        <v>43</v>
      </c>
      <c r="F20" s="104"/>
      <c r="G20" s="154" t="s">
        <v>42</v>
      </c>
      <c r="H20" s="110">
        <f>IF(OR(H14&lt;&gt;"",H37&lt;&gt;""),IF(+H14-H26-H37+H42+H47&lt;0,0,+H14-H26-H37+H42+H47),"")</f>
      </c>
      <c r="I20" s="111"/>
      <c r="J20" s="112" t="s">
        <v>44</v>
      </c>
      <c r="K20" s="111"/>
      <c r="N20" s="113">
        <f>IF(OR($D$20&lt;&gt;"",$H$20&lt;&gt;""),+$D$20+$H$20,"")</f>
      </c>
    </row>
    <row r="21" spans="3:14" ht="15">
      <c r="C21" s="104"/>
      <c r="D21" s="90" t="s">
        <v>45</v>
      </c>
      <c r="E21" s="104"/>
      <c r="F21" s="104"/>
      <c r="H21" s="114" t="s">
        <v>92</v>
      </c>
      <c r="I21" s="111"/>
      <c r="J21" s="111"/>
      <c r="K21" s="111"/>
      <c r="N21" s="114" t="s">
        <v>47</v>
      </c>
    </row>
    <row r="22" spans="3:12" ht="15">
      <c r="C22" s="104"/>
      <c r="D22" s="90"/>
      <c r="E22" s="104"/>
      <c r="F22" s="104"/>
      <c r="G22" s="116" t="s">
        <v>50</v>
      </c>
      <c r="H22" s="117"/>
      <c r="I22" s="117"/>
      <c r="J22" s="111"/>
      <c r="K22" s="111"/>
      <c r="L22" s="114"/>
    </row>
    <row r="23" spans="8:12" ht="2.25" customHeight="1" hidden="1">
      <c r="H23" s="111"/>
      <c r="I23" s="111"/>
      <c r="J23" s="111"/>
      <c r="K23" s="111"/>
      <c r="L23" s="111"/>
    </row>
    <row r="24" spans="1:12" ht="15">
      <c r="A24" s="101" t="s">
        <v>15</v>
      </c>
      <c r="B24" s="88" t="s">
        <v>242</v>
      </c>
      <c r="H24" s="111"/>
      <c r="I24" s="111"/>
      <c r="J24" s="111"/>
      <c r="K24" s="111"/>
      <c r="L24" s="111"/>
    </row>
    <row r="25" spans="3:12" ht="2.25" customHeight="1" hidden="1">
      <c r="C25" s="109"/>
      <c r="D25" s="109"/>
      <c r="E25" s="109"/>
      <c r="F25" s="109"/>
      <c r="G25" s="109"/>
      <c r="H25" s="109"/>
      <c r="I25" s="109"/>
      <c r="J25" s="109"/>
      <c r="K25" s="109"/>
      <c r="L25" s="109"/>
    </row>
    <row r="26" spans="3:14" ht="15" customHeight="1">
      <c r="C26" s="206" t="s">
        <v>41</v>
      </c>
      <c r="D26" s="110">
        <f>IF(OR('Data Entry Page'!E32&lt;&gt;"",N14&lt;&gt;""),IF('Data Entry Page'!E32&gt;0,'Data Entry Page'!E32,0),"")</f>
      </c>
      <c r="E26" s="90" t="s">
        <v>43</v>
      </c>
      <c r="F26" s="104"/>
      <c r="G26" s="154" t="s">
        <v>42</v>
      </c>
      <c r="H26" s="110">
        <f>IF(OR('Data Entry Page'!G32&lt;&gt;"",N14&lt;&gt;""),IF('Data Entry Page'!G32&gt;0,'Data Entry Page'!G32,0),"")</f>
      </c>
      <c r="I26" s="111"/>
      <c r="J26" s="112" t="s">
        <v>44</v>
      </c>
      <c r="K26" s="111"/>
      <c r="N26" s="113">
        <f>IF(OR($D$26&lt;&gt;"",$H$26&lt;&gt;""),+$D$26+$H$26,"")</f>
      </c>
    </row>
    <row r="27" spans="3:14" ht="15">
      <c r="C27" s="104"/>
      <c r="D27" s="90" t="s">
        <v>45</v>
      </c>
      <c r="E27" s="104"/>
      <c r="F27" s="104"/>
      <c r="H27" s="114" t="s">
        <v>46</v>
      </c>
      <c r="I27" s="111"/>
      <c r="J27" s="111"/>
      <c r="K27" s="111"/>
      <c r="N27" s="114" t="s">
        <v>47</v>
      </c>
    </row>
    <row r="28" spans="8:12" ht="2.25" customHeight="1" hidden="1">
      <c r="H28" s="111"/>
      <c r="I28" s="111"/>
      <c r="J28" s="111"/>
      <c r="K28" s="111"/>
      <c r="L28" s="111"/>
    </row>
    <row r="29" spans="1:14" ht="15" customHeight="1" thickBot="1">
      <c r="A29" s="101" t="s">
        <v>16</v>
      </c>
      <c r="B29" s="88" t="s">
        <v>262</v>
      </c>
      <c r="H29" s="111"/>
      <c r="I29" s="111"/>
      <c r="J29" s="111"/>
      <c r="K29" s="111"/>
      <c r="L29" s="111"/>
      <c r="N29" s="118">
        <f>IF(OR($N$14&lt;&gt;"",$N$20&lt;&gt;"",$N$26&lt;&gt;""),+$N$14-$N$20-$N$26,"")</f>
      </c>
    </row>
    <row r="30" spans="1:16" ht="1.5" customHeight="1" thickTop="1">
      <c r="A30" s="93"/>
      <c r="B30" s="93"/>
      <c r="C30" s="94"/>
      <c r="D30" s="94"/>
      <c r="E30" s="94"/>
      <c r="F30" s="94"/>
      <c r="G30" s="95"/>
      <c r="H30" s="96"/>
      <c r="I30" s="94"/>
      <c r="J30" s="94"/>
      <c r="K30" s="94"/>
      <c r="L30" s="94"/>
      <c r="M30" s="94"/>
      <c r="N30" s="94"/>
      <c r="O30" s="94"/>
      <c r="P30" s="94"/>
    </row>
    <row r="31" spans="1:12" ht="1.5" customHeight="1">
      <c r="A31" s="97"/>
      <c r="B31" s="97"/>
      <c r="C31" s="98"/>
      <c r="D31" s="98"/>
      <c r="E31" s="98"/>
      <c r="F31" s="98"/>
      <c r="G31" s="99"/>
      <c r="H31" s="100"/>
      <c r="I31" s="98"/>
      <c r="J31" s="98"/>
      <c r="K31" s="98"/>
      <c r="L31" s="98"/>
    </row>
    <row r="32" spans="1:12" ht="15">
      <c r="A32" s="101" t="s">
        <v>17</v>
      </c>
      <c r="B32" s="205">
        <f>-'Data Entry Page'!L5+1</f>
        <v>-2014</v>
      </c>
      <c r="C32" s="88" t="s">
        <v>243</v>
      </c>
      <c r="H32" s="111"/>
      <c r="I32" s="111"/>
      <c r="J32" s="111"/>
      <c r="K32" s="111"/>
      <c r="L32" s="111"/>
    </row>
    <row r="33" spans="1:12" ht="15" customHeight="1">
      <c r="A33" s="101"/>
      <c r="B33" s="352" t="s">
        <v>258</v>
      </c>
      <c r="C33" s="109"/>
      <c r="D33" s="109"/>
      <c r="E33" s="109"/>
      <c r="F33" s="109"/>
      <c r="G33" s="109"/>
      <c r="H33" s="109"/>
      <c r="I33" s="109"/>
      <c r="J33" s="109"/>
      <c r="K33" s="344"/>
      <c r="L33" s="343"/>
    </row>
    <row r="34" spans="1:12" ht="15">
      <c r="A34" s="101"/>
      <c r="B34" s="351" t="s">
        <v>259</v>
      </c>
      <c r="D34" s="104"/>
      <c r="E34" s="104"/>
      <c r="F34" s="104"/>
      <c r="G34" s="104"/>
      <c r="H34" s="104"/>
      <c r="I34" s="104"/>
      <c r="J34" s="104"/>
      <c r="K34" s="104"/>
      <c r="L34" s="104"/>
    </row>
    <row r="35" spans="1:12" ht="15">
      <c r="A35" s="101"/>
      <c r="B35" s="354" t="s">
        <v>260</v>
      </c>
      <c r="C35" s="104"/>
      <c r="D35" s="104"/>
      <c r="E35" s="104"/>
      <c r="F35" s="104"/>
      <c r="G35" s="104"/>
      <c r="H35" s="104"/>
      <c r="I35" s="104"/>
      <c r="J35" s="104"/>
      <c r="K35" s="104"/>
      <c r="L35" s="104"/>
    </row>
    <row r="36" spans="3:12" ht="2.25" customHeight="1" hidden="1">
      <c r="C36" s="109"/>
      <c r="D36" s="109"/>
      <c r="E36" s="109"/>
      <c r="F36" s="109"/>
      <c r="G36" s="109"/>
      <c r="H36" s="109"/>
      <c r="I36" s="109"/>
      <c r="J36" s="109"/>
      <c r="K36" s="109"/>
      <c r="L36" s="109"/>
    </row>
    <row r="37" spans="3:14" ht="15" customHeight="1">
      <c r="C37" s="206" t="s">
        <v>41</v>
      </c>
      <c r="D37" s="110">
        <f>IF('Data Entry Page'!E34+'Data Entry Page'!G34&gt;0,IF('Data Entry Page'!E34&gt;0,'Data Entry Page'!E34,0),"")</f>
      </c>
      <c r="E37" s="90" t="s">
        <v>43</v>
      </c>
      <c r="F37" s="104"/>
      <c r="G37" s="154" t="s">
        <v>42</v>
      </c>
      <c r="H37" s="110">
        <f>IF('Data Entry Page'!E34+'Data Entry Page'!G34&gt;0,IF('Data Entry Page'!G34&gt;0,'Data Entry Page'!G34,0),"")</f>
      </c>
      <c r="I37" s="111"/>
      <c r="J37" s="112" t="s">
        <v>44</v>
      </c>
      <c r="K37" s="111"/>
      <c r="N37" s="113">
        <f>IF(OR($D$37&lt;&gt;"",$H$37&lt;&gt;""),+$D$37+$H$37,"")</f>
      </c>
    </row>
    <row r="38" spans="3:14" ht="15">
      <c r="C38" s="104"/>
      <c r="D38" s="90" t="s">
        <v>45</v>
      </c>
      <c r="E38" s="104"/>
      <c r="F38" s="104"/>
      <c r="H38" s="114" t="s">
        <v>46</v>
      </c>
      <c r="I38" s="111"/>
      <c r="J38" s="111"/>
      <c r="K38" s="111"/>
      <c r="N38" s="114" t="s">
        <v>47</v>
      </c>
    </row>
    <row r="39" spans="8:12" ht="2.25" customHeight="1" hidden="1">
      <c r="H39" s="111"/>
      <c r="I39" s="111"/>
      <c r="J39" s="111"/>
      <c r="K39" s="111"/>
      <c r="L39" s="111"/>
    </row>
    <row r="40" spans="1:12" ht="15">
      <c r="A40" s="101" t="s">
        <v>18</v>
      </c>
      <c r="B40" s="88" t="s">
        <v>244</v>
      </c>
      <c r="H40" s="111"/>
      <c r="I40" s="111"/>
      <c r="J40" s="111"/>
      <c r="K40" s="111"/>
      <c r="L40" s="111"/>
    </row>
    <row r="41" spans="3:12" ht="2.25" customHeight="1" hidden="1">
      <c r="C41" s="109"/>
      <c r="D41" s="109"/>
      <c r="E41" s="109"/>
      <c r="F41" s="109"/>
      <c r="G41" s="109"/>
      <c r="H41" s="109"/>
      <c r="I41" s="109"/>
      <c r="J41" s="109"/>
      <c r="K41" s="109"/>
      <c r="L41" s="109"/>
    </row>
    <row r="42" spans="3:14" ht="15" customHeight="1">
      <c r="C42" s="206" t="s">
        <v>41</v>
      </c>
      <c r="D42" s="110">
        <f>IF(OR('Data Entry Page'!E36&lt;&gt;"",N37&lt;&gt;""),IF('Data Entry Page'!E36&gt;0,'Data Entry Page'!E36,0),"")</f>
      </c>
      <c r="E42" s="90" t="s">
        <v>43</v>
      </c>
      <c r="F42" s="104"/>
      <c r="G42" s="154" t="s">
        <v>42</v>
      </c>
      <c r="H42" s="110">
        <f>IF(OR('Data Entry Page'!G36&lt;&gt;"",N37&lt;&gt;""),IF('Data Entry Page'!G36&gt;0,'Data Entry Page'!G36,0),"")</f>
      </c>
      <c r="I42" s="111"/>
      <c r="J42" s="112" t="s">
        <v>44</v>
      </c>
      <c r="K42" s="111"/>
      <c r="N42" s="113">
        <f>IF(OR($D$42&lt;&gt;"",$H$42&lt;&gt;""),+$D$42+$H$42,"")</f>
      </c>
    </row>
    <row r="43" spans="3:14" ht="15">
      <c r="C43" s="104"/>
      <c r="D43" s="90" t="s">
        <v>45</v>
      </c>
      <c r="E43" s="104"/>
      <c r="F43" s="104"/>
      <c r="H43" s="114" t="s">
        <v>46</v>
      </c>
      <c r="I43" s="111"/>
      <c r="J43" s="111"/>
      <c r="K43" s="111"/>
      <c r="N43" s="114" t="s">
        <v>47</v>
      </c>
    </row>
    <row r="44" spans="8:12" ht="2.25" customHeight="1" hidden="1">
      <c r="H44" s="111"/>
      <c r="I44" s="111"/>
      <c r="J44" s="111"/>
      <c r="K44" s="111"/>
      <c r="L44" s="111"/>
    </row>
    <row r="45" spans="1:12" ht="15">
      <c r="A45" s="101" t="s">
        <v>19</v>
      </c>
      <c r="B45" s="88" t="s">
        <v>245</v>
      </c>
      <c r="H45" s="111"/>
      <c r="I45" s="111"/>
      <c r="J45" s="111"/>
      <c r="K45" s="111"/>
      <c r="L45" s="111"/>
    </row>
    <row r="46" spans="2:12" ht="15">
      <c r="B46" s="355" t="s">
        <v>246</v>
      </c>
      <c r="H46" s="111"/>
      <c r="I46" s="111"/>
      <c r="J46" s="111"/>
      <c r="K46" s="111"/>
      <c r="L46" s="111"/>
    </row>
    <row r="47" spans="3:14" ht="15" customHeight="1">
      <c r="C47" s="206" t="s">
        <v>41</v>
      </c>
      <c r="D47" s="110">
        <f>IF(OR('Data Entry Page'!E38&lt;&gt;"",N37&lt;&gt;""),IF('Data Entry Page'!E38&gt;0,'Data Entry Page'!E38,0),"")</f>
      </c>
      <c r="E47" s="90" t="s">
        <v>43</v>
      </c>
      <c r="F47" s="104"/>
      <c r="G47" s="154" t="s">
        <v>42</v>
      </c>
      <c r="H47" s="110">
        <f>IF(OR('Data Entry Page'!G38&lt;&gt;"",N37&lt;&gt;""),IF('Data Entry Page'!G38&gt;0,'Data Entry Page'!G38,0),"")</f>
      </c>
      <c r="I47" s="111"/>
      <c r="J47" s="112" t="s">
        <v>44</v>
      </c>
      <c r="K47" s="111"/>
      <c r="N47" s="113">
        <f>IF(OR($D$47&lt;&gt;"",$H$47&lt;&gt;""),+$D$47+$H$47,"")</f>
      </c>
    </row>
    <row r="48" spans="3:14" ht="15">
      <c r="C48" s="104"/>
      <c r="D48" s="90" t="s">
        <v>45</v>
      </c>
      <c r="E48" s="104"/>
      <c r="F48" s="104"/>
      <c r="H48" s="114" t="s">
        <v>46</v>
      </c>
      <c r="I48" s="111"/>
      <c r="J48" s="111"/>
      <c r="K48" s="111"/>
      <c r="N48" s="114" t="s">
        <v>47</v>
      </c>
    </row>
    <row r="49" spans="8:12" ht="2.25" customHeight="1" hidden="1">
      <c r="H49" s="111"/>
      <c r="I49" s="111"/>
      <c r="J49" s="111"/>
      <c r="K49" s="111"/>
      <c r="L49" s="111"/>
    </row>
    <row r="50" spans="1:14" ht="15" customHeight="1" thickBot="1">
      <c r="A50" s="101" t="s">
        <v>20</v>
      </c>
      <c r="B50" s="88" t="s">
        <v>247</v>
      </c>
      <c r="H50" s="111"/>
      <c r="I50" s="111"/>
      <c r="J50" s="111"/>
      <c r="K50" s="111"/>
      <c r="L50" s="111"/>
      <c r="N50" s="118">
        <f>IF(OR($N$37&lt;&gt;"",$N$42&lt;&gt;"",$N$47&lt;&gt;""),+$N$37-$N$42-$N$47,"")</f>
      </c>
    </row>
    <row r="51" spans="8:11" ht="15.75" hidden="1" thickTop="1">
      <c r="H51" s="115"/>
      <c r="I51" s="115"/>
      <c r="J51" s="115"/>
      <c r="K51" s="111"/>
    </row>
    <row r="52" spans="1:16" ht="1.5" customHeight="1" thickTop="1">
      <c r="A52" s="93"/>
      <c r="B52" s="93"/>
      <c r="C52" s="94"/>
      <c r="D52" s="94"/>
      <c r="E52" s="94"/>
      <c r="F52" s="94"/>
      <c r="G52" s="95"/>
      <c r="H52" s="96"/>
      <c r="I52" s="94"/>
      <c r="J52" s="94"/>
      <c r="K52" s="94"/>
      <c r="L52" s="94"/>
      <c r="M52" s="94"/>
      <c r="N52" s="94"/>
      <c r="O52" s="94"/>
      <c r="P52" s="94"/>
    </row>
    <row r="53" spans="1:12" ht="1.5" customHeight="1">
      <c r="A53" s="97"/>
      <c r="B53" s="97"/>
      <c r="C53" s="98"/>
      <c r="D53" s="98"/>
      <c r="E53" s="98"/>
      <c r="F53" s="98"/>
      <c r="G53" s="99"/>
      <c r="H53" s="100"/>
      <c r="I53" s="98"/>
      <c r="J53" s="98"/>
      <c r="K53" s="98"/>
      <c r="L53" s="98"/>
    </row>
    <row r="54" spans="2:12" ht="14.25" customHeight="1" hidden="1">
      <c r="B54" s="102" t="s">
        <v>35</v>
      </c>
      <c r="C54" s="88" t="s">
        <v>49</v>
      </c>
      <c r="H54" s="111"/>
      <c r="I54" s="111"/>
      <c r="J54" s="111"/>
      <c r="K54" s="111"/>
      <c r="L54" s="111"/>
    </row>
    <row r="55" spans="2:12" ht="3.75" customHeight="1" hidden="1">
      <c r="B55" s="102"/>
      <c r="C55" s="88"/>
      <c r="H55" s="111"/>
      <c r="I55" s="111"/>
      <c r="J55" s="111"/>
      <c r="K55" s="111"/>
      <c r="L55" s="111"/>
    </row>
    <row r="56" spans="2:12" ht="14.25" customHeight="1" hidden="1">
      <c r="B56" s="87" t="s">
        <v>134</v>
      </c>
      <c r="H56" s="111"/>
      <c r="I56" s="111"/>
      <c r="J56" s="111"/>
      <c r="K56" s="111"/>
      <c r="L56" s="111"/>
    </row>
    <row r="57" spans="2:12" ht="3.75" customHeight="1" hidden="1">
      <c r="B57" s="87"/>
      <c r="H57" s="111"/>
      <c r="I57" s="111"/>
      <c r="J57" s="111"/>
      <c r="K57" s="111"/>
      <c r="L57" s="111"/>
    </row>
    <row r="58" spans="2:14" ht="14.25" customHeight="1" hidden="1">
      <c r="B58" s="107" t="s">
        <v>228</v>
      </c>
      <c r="H58" s="111"/>
      <c r="I58" s="111"/>
      <c r="J58" s="111"/>
      <c r="K58" s="111"/>
      <c r="N58" s="120">
        <f>IF(N14&lt;&gt;"",+D14+H14+D20+D26+H26+D42+H42+D47+H47,"")</f>
      </c>
    </row>
    <row r="59" spans="8:12" ht="5.25" customHeight="1" hidden="1">
      <c r="H59" s="111"/>
      <c r="I59" s="111"/>
      <c r="J59" s="111"/>
      <c r="K59" s="111"/>
      <c r="L59" s="111"/>
    </row>
    <row r="60" spans="8:12" ht="5.25" customHeight="1" hidden="1">
      <c r="H60" s="111"/>
      <c r="I60" s="111"/>
      <c r="J60" s="111"/>
      <c r="K60" s="111"/>
      <c r="L60" s="111"/>
    </row>
    <row r="61" spans="8:12" ht="5.25" customHeight="1" hidden="1">
      <c r="H61" s="111"/>
      <c r="I61" s="111"/>
      <c r="J61" s="111"/>
      <c r="K61" s="111"/>
      <c r="L61" s="111"/>
    </row>
    <row r="62" spans="8:12" ht="15" hidden="1">
      <c r="H62" s="111"/>
      <c r="I62" s="111"/>
      <c r="J62" s="111"/>
      <c r="K62" s="111"/>
      <c r="L62" s="111"/>
    </row>
    <row r="63" spans="8:12" ht="15" hidden="1">
      <c r="H63" s="111"/>
      <c r="I63" s="111"/>
      <c r="J63" s="111"/>
      <c r="K63" s="111"/>
      <c r="L63" s="111"/>
    </row>
    <row r="64" spans="8:12" ht="15" hidden="1">
      <c r="H64" s="111"/>
      <c r="I64" s="111"/>
      <c r="J64" s="111"/>
      <c r="K64" s="111"/>
      <c r="L64" s="111"/>
    </row>
    <row r="65" spans="1:12" ht="15" hidden="1">
      <c r="A65" s="339"/>
      <c r="H65" s="111"/>
      <c r="I65" s="111"/>
      <c r="J65" s="111"/>
      <c r="K65" s="111"/>
      <c r="L65" s="111"/>
    </row>
    <row r="66" spans="8:12" ht="15" hidden="1">
      <c r="H66" s="111"/>
      <c r="I66" s="111"/>
      <c r="J66" s="111"/>
      <c r="K66" s="111"/>
      <c r="L66" s="111"/>
    </row>
    <row r="67" spans="8:12" ht="15" hidden="1">
      <c r="H67" s="111"/>
      <c r="I67" s="111"/>
      <c r="J67" s="111"/>
      <c r="K67" s="111"/>
      <c r="L67" s="111"/>
    </row>
    <row r="68" spans="8:13" ht="15" customHeight="1" hidden="1">
      <c r="H68" s="111"/>
      <c r="I68" s="111"/>
      <c r="J68" s="111"/>
      <c r="K68" s="111"/>
      <c r="M68" s="247"/>
    </row>
    <row r="69" spans="2:14" s="207" customFormat="1" ht="54.75">
      <c r="B69" s="445" t="s">
        <v>321</v>
      </c>
      <c r="C69" s="446"/>
      <c r="D69" s="446"/>
      <c r="E69" s="446"/>
      <c r="F69" s="446"/>
      <c r="G69" s="446"/>
      <c r="H69" s="446"/>
      <c r="I69" s="446"/>
      <c r="J69" s="446"/>
      <c r="K69" s="447"/>
      <c r="L69" s="448"/>
      <c r="M69" s="17"/>
      <c r="N69" s="198" t="s">
        <v>199</v>
      </c>
    </row>
    <row r="70" spans="1:14" ht="2.25" customHeight="1">
      <c r="A70" s="236"/>
      <c r="B70" s="236"/>
      <c r="C70" s="236"/>
      <c r="D70" s="236"/>
      <c r="E70" s="236"/>
      <c r="F70" s="236"/>
      <c r="G70" s="236"/>
      <c r="H70" s="236"/>
      <c r="I70" s="236"/>
      <c r="J70" s="236"/>
      <c r="K70" s="111"/>
      <c r="N70" s="248"/>
    </row>
    <row r="71" spans="1:11" ht="15" customHeight="1">
      <c r="A71" s="101" t="s">
        <v>21</v>
      </c>
      <c r="B71" s="356" t="s">
        <v>248</v>
      </c>
      <c r="D71" s="357"/>
      <c r="E71" s="357"/>
      <c r="F71" s="357"/>
      <c r="G71" s="357"/>
      <c r="H71" s="357"/>
      <c r="I71" s="357"/>
      <c r="J71" s="357"/>
      <c r="K71" s="104"/>
    </row>
    <row r="72" spans="2:14" ht="15" customHeight="1">
      <c r="B72" s="355" t="s">
        <v>249</v>
      </c>
      <c r="C72" s="357"/>
      <c r="D72" s="357"/>
      <c r="E72" s="357"/>
      <c r="F72" s="357"/>
      <c r="G72" s="357"/>
      <c r="H72" s="357"/>
      <c r="I72" s="357"/>
      <c r="J72" s="357"/>
      <c r="K72" s="104"/>
      <c r="N72" s="121">
        <f>IF(OR($N$29&lt;&gt;"",$N$50&lt;&gt;""),IF($N$50=0,0,ROUND(+($N$29-$N$50)/$N$50,6)),"")</f>
      </c>
    </row>
    <row r="73" spans="8:11" ht="1.5" customHeight="1">
      <c r="H73" s="111"/>
      <c r="I73" s="111"/>
      <c r="J73" s="111"/>
      <c r="K73" s="111"/>
    </row>
    <row r="74" spans="1:14" ht="15" customHeight="1">
      <c r="A74" s="101" t="s">
        <v>22</v>
      </c>
      <c r="B74" s="103" t="s">
        <v>250</v>
      </c>
      <c r="D74" s="103"/>
      <c r="E74" s="103"/>
      <c r="F74" s="103"/>
      <c r="G74" s="103"/>
      <c r="H74" s="103"/>
      <c r="J74" s="98"/>
      <c r="N74" s="221">
        <f>IF('Data Entry Page'!$L$5=2015,0.008,"Use PY Revision Calculator")</f>
        <v>0.008</v>
      </c>
    </row>
    <row r="75" spans="8:11" ht="1.5" customHeight="1">
      <c r="H75" s="111"/>
      <c r="I75" s="111"/>
      <c r="J75" s="111"/>
      <c r="K75" s="111"/>
    </row>
    <row r="76" spans="1:14" ht="15">
      <c r="A76" s="101" t="s">
        <v>23</v>
      </c>
      <c r="B76" s="88" t="s">
        <v>251</v>
      </c>
      <c r="N76" s="120">
        <f>IF(+N50&gt;0,+N50,0)</f>
      </c>
    </row>
    <row r="77" spans="8:11" ht="1.5" customHeight="1">
      <c r="H77" s="111"/>
      <c r="I77" s="111"/>
      <c r="J77" s="111"/>
      <c r="K77" s="111"/>
    </row>
    <row r="78" spans="1:14" ht="15">
      <c r="A78" s="101" t="s">
        <v>24</v>
      </c>
      <c r="B78" s="208">
        <f>-'Data Entry Page'!L5+1</f>
        <v>-2014</v>
      </c>
      <c r="C78" s="88" t="s">
        <v>252</v>
      </c>
      <c r="N78" s="123">
        <f>+'Summary Page'!M16</f>
      </c>
    </row>
    <row r="79" spans="8:11" ht="1.5" customHeight="1">
      <c r="H79" s="111"/>
      <c r="I79" s="111"/>
      <c r="J79" s="111"/>
      <c r="K79" s="111"/>
    </row>
    <row r="80" spans="1:14" ht="15" customHeight="1">
      <c r="A80" s="101" t="s">
        <v>25</v>
      </c>
      <c r="B80" s="103" t="s">
        <v>264</v>
      </c>
      <c r="C80" s="103"/>
      <c r="D80" s="103"/>
      <c r="E80" s="103"/>
      <c r="F80" s="103"/>
      <c r="G80" s="103"/>
      <c r="H80" s="103"/>
      <c r="N80" s="120">
        <f>IF(OR(N76&lt;&gt;"",N78&lt;&gt;""),ROUND(+N76*N78/100,0),"")</f>
      </c>
    </row>
    <row r="81" spans="8:11" ht="1.5" customHeight="1">
      <c r="H81" s="111"/>
      <c r="I81" s="111"/>
      <c r="J81" s="111"/>
      <c r="K81" s="111"/>
    </row>
    <row r="82" spans="1:10" ht="15">
      <c r="A82" s="107" t="s">
        <v>26</v>
      </c>
      <c r="B82" s="88" t="s">
        <v>34</v>
      </c>
      <c r="H82" s="100"/>
      <c r="I82" s="98"/>
      <c r="J82" s="98"/>
    </row>
    <row r="83" spans="2:10" ht="15" customHeight="1">
      <c r="B83" s="353" t="s">
        <v>97</v>
      </c>
      <c r="D83" s="119"/>
      <c r="E83" s="119"/>
      <c r="F83" s="119"/>
      <c r="G83" s="119"/>
      <c r="H83" s="119"/>
      <c r="I83" s="98"/>
      <c r="J83" s="98"/>
    </row>
    <row r="84" spans="2:14" ht="15">
      <c r="B84" s="351" t="s">
        <v>96</v>
      </c>
      <c r="C84" s="119"/>
      <c r="D84" s="119"/>
      <c r="E84" s="119"/>
      <c r="F84" s="119"/>
      <c r="G84" s="119"/>
      <c r="H84" s="119"/>
      <c r="I84" s="98"/>
      <c r="J84" s="98"/>
      <c r="N84" s="124">
        <f>IF(N72&lt;&gt;"",IF(N72&lt;0,0,IF(AND(N72&gt;0.05,N74&gt;0.05),0.05,IF(N72&lt;N74,N72,N74))),"")</f>
      </c>
    </row>
    <row r="85" spans="8:11" ht="1.5" customHeight="1">
      <c r="H85" s="111"/>
      <c r="I85" s="111"/>
      <c r="J85" s="111"/>
      <c r="K85" s="111"/>
    </row>
    <row r="86" spans="1:14" ht="15" customHeight="1">
      <c r="A86" s="101" t="s">
        <v>27</v>
      </c>
      <c r="B86" s="103" t="s">
        <v>253</v>
      </c>
      <c r="C86" s="103"/>
      <c r="D86" s="103"/>
      <c r="E86" s="103"/>
      <c r="F86" s="103"/>
      <c r="G86" s="103"/>
      <c r="H86" s="89"/>
      <c r="I86" s="98"/>
      <c r="J86" s="98"/>
      <c r="N86" s="125">
        <f>IF(OR(N80&lt;&gt;"",N84&lt;&gt;""),ROUND(N80*N84,0),"")</f>
      </c>
    </row>
    <row r="87" spans="8:11" ht="1.5" customHeight="1">
      <c r="H87" s="111"/>
      <c r="I87" s="111"/>
      <c r="J87" s="111"/>
      <c r="K87" s="111"/>
    </row>
    <row r="88" spans="1:14" ht="15">
      <c r="A88" s="101" t="s">
        <v>28</v>
      </c>
      <c r="B88" s="88" t="s">
        <v>261</v>
      </c>
      <c r="H88" s="100"/>
      <c r="I88" s="98"/>
      <c r="J88" s="98"/>
      <c r="N88" s="125">
        <f>IF(OR(N80&lt;&gt;"",N86&lt;&gt;""),+N80+N86,"")</f>
      </c>
    </row>
    <row r="89" spans="8:11" ht="1.5" customHeight="1">
      <c r="H89" s="111"/>
      <c r="I89" s="111"/>
      <c r="J89" s="111"/>
      <c r="K89" s="111"/>
    </row>
    <row r="90" spans="1:14" ht="15">
      <c r="A90" s="101" t="s">
        <v>29</v>
      </c>
      <c r="B90" s="88" t="s">
        <v>254</v>
      </c>
      <c r="N90" s="120">
        <f>IF(N29&gt;0,+N29,0)</f>
      </c>
    </row>
    <row r="91" spans="8:11" ht="1.5" customHeight="1">
      <c r="H91" s="111"/>
      <c r="I91" s="111"/>
      <c r="J91" s="111"/>
      <c r="K91" s="111"/>
    </row>
    <row r="92" spans="1:8" ht="15" customHeight="1">
      <c r="A92" s="101" t="s">
        <v>98</v>
      </c>
      <c r="B92" s="358" t="s">
        <v>255</v>
      </c>
      <c r="D92" s="358"/>
      <c r="E92" s="358"/>
      <c r="F92" s="358"/>
      <c r="G92" s="358"/>
      <c r="H92" s="358"/>
    </row>
    <row r="93" spans="2:6" ht="15">
      <c r="B93" s="352" t="s">
        <v>257</v>
      </c>
      <c r="D93" s="128"/>
      <c r="E93" s="128"/>
      <c r="F93" s="128"/>
    </row>
    <row r="94" spans="2:14" ht="15">
      <c r="B94" s="354" t="s">
        <v>256</v>
      </c>
      <c r="C94" s="128"/>
      <c r="D94" s="128"/>
      <c r="E94" s="128"/>
      <c r="F94" s="128"/>
      <c r="H94" s="100"/>
      <c r="I94" s="98"/>
      <c r="J94" s="100"/>
      <c r="N94" s="123">
        <f>IF(OR(N88&lt;&gt;"",N90&lt;&gt;""),IF(N90=0,0,ROUND(N88/N90*100,4)),"")</f>
      </c>
    </row>
    <row r="95" spans="1:16" ht="1.5" customHeight="1">
      <c r="A95" s="93"/>
      <c r="B95" s="93"/>
      <c r="C95" s="94"/>
      <c r="D95" s="94"/>
      <c r="E95" s="94"/>
      <c r="F95" s="94"/>
      <c r="G95" s="95"/>
      <c r="H95" s="96"/>
      <c r="I95" s="94"/>
      <c r="J95" s="94"/>
      <c r="K95" s="94"/>
      <c r="L95" s="94"/>
      <c r="M95" s="94"/>
      <c r="N95" s="94"/>
      <c r="O95" s="94"/>
      <c r="P95" s="94"/>
    </row>
    <row r="96" spans="1:12" ht="0.75" customHeight="1">
      <c r="A96" s="97"/>
      <c r="B96" s="97"/>
      <c r="C96" s="98"/>
      <c r="D96" s="98"/>
      <c r="E96" s="98"/>
      <c r="F96" s="98"/>
      <c r="G96" s="99"/>
      <c r="H96" s="100"/>
      <c r="I96" s="98"/>
      <c r="J96" s="98"/>
      <c r="K96" s="98"/>
      <c r="L96" s="98"/>
    </row>
    <row r="97" spans="1:17" ht="15" customHeight="1">
      <c r="A97" s="107" t="s">
        <v>32</v>
      </c>
      <c r="B97" s="443" t="s">
        <v>106</v>
      </c>
      <c r="C97" s="444"/>
      <c r="D97" s="444"/>
      <c r="E97" s="444"/>
      <c r="F97" s="444"/>
      <c r="G97" s="444"/>
      <c r="H97" s="444"/>
      <c r="I97" s="444"/>
      <c r="J97" s="444"/>
      <c r="K97" s="444"/>
      <c r="L97" s="444"/>
      <c r="M97" s="444"/>
      <c r="N97" s="444"/>
      <c r="O97" s="444"/>
      <c r="P97" s="444"/>
      <c r="Q97" s="411"/>
    </row>
    <row r="98" spans="2:17" ht="14.25" customHeight="1">
      <c r="B98" s="444"/>
      <c r="C98" s="444"/>
      <c r="D98" s="444"/>
      <c r="E98" s="444"/>
      <c r="F98" s="444"/>
      <c r="G98" s="444"/>
      <c r="H98" s="444"/>
      <c r="I98" s="444"/>
      <c r="J98" s="444"/>
      <c r="K98" s="444"/>
      <c r="L98" s="444"/>
      <c r="M98" s="444"/>
      <c r="N98" s="444"/>
      <c r="O98" s="444"/>
      <c r="P98" s="444"/>
      <c r="Q98" s="411"/>
    </row>
    <row r="99" spans="3:14" ht="6" customHeight="1">
      <c r="C99" s="104"/>
      <c r="D99" s="104"/>
      <c r="E99" s="104"/>
      <c r="F99" s="104"/>
      <c r="G99" s="104"/>
      <c r="H99" s="104"/>
      <c r="I99" s="104"/>
      <c r="J99" s="104"/>
      <c r="K99" s="104"/>
      <c r="L99" s="104"/>
      <c r="M99" s="104"/>
      <c r="N99" s="104"/>
    </row>
    <row r="100" spans="8:12" ht="9" customHeight="1">
      <c r="H100" s="111"/>
      <c r="I100" s="111"/>
      <c r="J100" s="111"/>
      <c r="K100" s="111"/>
      <c r="L100" s="111"/>
    </row>
    <row r="101" spans="8:12" ht="14.25" customHeight="1">
      <c r="H101" s="111"/>
      <c r="I101" s="111"/>
      <c r="J101" s="111"/>
      <c r="K101" s="111"/>
      <c r="L101" s="111"/>
    </row>
    <row r="102" ht="9" customHeight="1"/>
    <row r="103" ht="9" customHeight="1"/>
    <row r="104" ht="9" customHeight="1"/>
    <row r="105" ht="9" customHeight="1"/>
    <row r="106" ht="9" customHeight="1"/>
    <row r="107" ht="9" customHeight="1"/>
    <row r="108" ht="9" customHeight="1"/>
    <row r="109" spans="1:8" ht="15">
      <c r="A109" s="340"/>
      <c r="B109" s="89"/>
      <c r="G109" s="89"/>
      <c r="H109" s="89"/>
    </row>
    <row r="110" spans="2:8" ht="15">
      <c r="B110" s="89"/>
      <c r="G110" s="89"/>
      <c r="H110" s="89"/>
    </row>
    <row r="111" spans="2:8" ht="15">
      <c r="B111" s="89"/>
      <c r="G111" s="89"/>
      <c r="H111" s="89"/>
    </row>
    <row r="112" ht="9" customHeight="1"/>
  </sheetData>
  <sheetProtection password="A999" sheet="1"/>
  <mergeCells count="5">
    <mergeCell ref="H6:I6"/>
    <mergeCell ref="N6:O6"/>
    <mergeCell ref="A6:E6"/>
    <mergeCell ref="B97:Q98"/>
    <mergeCell ref="B69:L69"/>
  </mergeCells>
  <printOptions/>
  <pageMargins left="0" right="0" top="0.25" bottom="0.3" header="0.2" footer="0"/>
  <pageSetup cellComments="atEnd" firstPageNumber="1" useFirstPageNumber="1" orientation="portrait" scale="84" r:id="rId1"/>
  <headerFooter>
    <oddFooter>&amp;L&amp;"Times New Roman,Bold"&amp;11(Form Revised 07-2015)&amp;C&amp;"Times New Roman,Bold"&amp;11
Information Tax Rate Calculator File
Form A</oddFooter>
  </headerFooter>
</worksheet>
</file>

<file path=xl/worksheets/sheet4.xml><?xml version="1.0" encoding="utf-8"?>
<worksheet xmlns="http://schemas.openxmlformats.org/spreadsheetml/2006/main" xmlns:r="http://schemas.openxmlformats.org/officeDocument/2006/relationships">
  <dimension ref="A1:N88"/>
  <sheetViews>
    <sheetView showGridLines="0" zoomScalePageLayoutView="0" workbookViewId="0" topLeftCell="A1">
      <selection activeCell="A1" sqref="A1"/>
    </sheetView>
  </sheetViews>
  <sheetFormatPr defaultColWidth="9.00390625" defaultRowHeight="15.75"/>
  <cols>
    <col min="1" max="1" width="3.125" style="107" customWidth="1"/>
    <col min="2" max="2" width="11.125" style="89" customWidth="1"/>
    <col min="3" max="5" width="9.625" style="89" customWidth="1"/>
    <col min="6" max="6" width="1.625" style="89" customWidth="1"/>
    <col min="7" max="7" width="10.625" style="89" customWidth="1"/>
    <col min="8" max="8" width="1.625" style="89" customWidth="1"/>
    <col min="9" max="9" width="14.625" style="89" customWidth="1"/>
    <col min="10" max="10" width="1.625" style="89" customWidth="1"/>
    <col min="11" max="11" width="14.625" style="89" customWidth="1"/>
    <col min="12" max="12" width="1.625" style="89" customWidth="1"/>
    <col min="13" max="13" width="15.625" style="89" customWidth="1"/>
    <col min="14" max="14" width="1.75390625" style="89" customWidth="1"/>
    <col min="15" max="15" width="1.37890625" style="89" customWidth="1"/>
    <col min="16" max="16384" width="9.00390625" style="89" customWidth="1"/>
  </cols>
  <sheetData>
    <row r="1" spans="1:13" ht="15" customHeight="1">
      <c r="A1" s="136" t="s">
        <v>324</v>
      </c>
      <c r="B1" s="173"/>
      <c r="C1" s="88"/>
      <c r="D1" s="88"/>
      <c r="E1" s="88"/>
      <c r="F1" s="88"/>
      <c r="G1" s="88"/>
      <c r="H1" s="88"/>
      <c r="I1" s="88"/>
      <c r="J1" s="88"/>
      <c r="K1" s="371" t="s">
        <v>142</v>
      </c>
      <c r="L1" s="106"/>
      <c r="M1" s="201">
        <f ca="1">TODAY()</f>
        <v>42205</v>
      </c>
    </row>
    <row r="2" spans="1:14" ht="15" customHeight="1">
      <c r="A2" s="225" t="s">
        <v>31</v>
      </c>
      <c r="B2" s="174"/>
      <c r="C2" s="116"/>
      <c r="D2" s="116"/>
      <c r="E2" s="116"/>
      <c r="F2" s="116"/>
      <c r="G2" s="116"/>
      <c r="H2" s="116"/>
      <c r="I2" s="116"/>
      <c r="J2" s="116"/>
      <c r="K2" s="116"/>
      <c r="N2" s="367" t="str">
        <f>+'Data Entry Page'!M4</f>
        <v>INFORMAL TAX RATE CALCULATOR FILE</v>
      </c>
    </row>
    <row r="3" spans="1:14" ht="15" customHeight="1" thickBot="1">
      <c r="A3" s="377" t="s">
        <v>317</v>
      </c>
      <c r="B3" s="378"/>
      <c r="C3" s="379"/>
      <c r="D3" s="379"/>
      <c r="E3" s="379"/>
      <c r="F3" s="379"/>
      <c r="G3" s="379"/>
      <c r="H3" s="379"/>
      <c r="I3" s="379"/>
      <c r="J3" s="379"/>
      <c r="K3" s="379"/>
      <c r="L3" s="380"/>
      <c r="M3" s="204"/>
      <c r="N3" s="172" t="s">
        <v>236</v>
      </c>
    </row>
    <row r="4" spans="1:13" ht="15" customHeight="1" hidden="1" thickBot="1">
      <c r="A4" s="139" t="s">
        <v>239</v>
      </c>
      <c r="B4" s="175"/>
      <c r="C4" s="142"/>
      <c r="D4" s="142"/>
      <c r="E4" s="142"/>
      <c r="F4" s="142"/>
      <c r="G4" s="142"/>
      <c r="H4" s="142"/>
      <c r="I4" s="142"/>
      <c r="J4" s="142"/>
      <c r="K4" s="142"/>
      <c r="L4" s="204"/>
      <c r="M4" s="204"/>
    </row>
    <row r="5" spans="1:12" ht="18" customHeight="1" thickTop="1">
      <c r="A5" s="143">
        <f>IF('Data Entry Page'!E6&lt;&gt;"",+'Data Entry Page'!E6,"")</f>
      </c>
      <c r="B5" s="144"/>
      <c r="C5" s="144"/>
      <c r="E5" s="145">
        <f>IF(+'Data Entry Page'!E4&lt;&gt;"",+'Data Entry Page'!E4,"")</f>
      </c>
      <c r="F5" s="144"/>
      <c r="G5" s="146"/>
      <c r="J5" s="145">
        <f>IF(+'Data Entry Page'!E7&lt;&gt;"",+'Data Entry Page'!E7,"")</f>
      </c>
      <c r="K5" s="146"/>
      <c r="L5" s="144"/>
    </row>
    <row r="6" spans="1:12" ht="13.5" customHeight="1">
      <c r="A6" s="91" t="s">
        <v>84</v>
      </c>
      <c r="B6" s="92"/>
      <c r="C6" s="92"/>
      <c r="E6" s="92" t="s">
        <v>85</v>
      </c>
      <c r="F6" s="92"/>
      <c r="G6" s="92"/>
      <c r="J6" s="92" t="s">
        <v>0</v>
      </c>
      <c r="K6" s="92"/>
      <c r="L6" s="92"/>
    </row>
    <row r="7" ht="3" customHeight="1"/>
    <row r="8" spans="1:13" s="98" customFormat="1" ht="3" customHeight="1">
      <c r="A8" s="249"/>
      <c r="B8" s="94"/>
      <c r="C8" s="94"/>
      <c r="D8" s="94"/>
      <c r="E8" s="94"/>
      <c r="F8" s="94"/>
      <c r="G8" s="94"/>
      <c r="H8" s="94"/>
      <c r="I8" s="94"/>
      <c r="J8" s="94"/>
      <c r="K8" s="94"/>
      <c r="L8" s="94"/>
      <c r="M8" s="94"/>
    </row>
    <row r="9" ht="3" customHeight="1"/>
    <row r="10" spans="1:13" ht="15" customHeight="1" hidden="1">
      <c r="A10" s="97" t="s">
        <v>135</v>
      </c>
      <c r="B10" s="98"/>
      <c r="C10" s="98"/>
      <c r="D10" s="98"/>
      <c r="E10" s="98"/>
      <c r="F10" s="99"/>
      <c r="G10" s="100"/>
      <c r="H10" s="98"/>
      <c r="I10" s="98"/>
      <c r="J10" s="98"/>
      <c r="K10" s="148"/>
      <c r="M10" s="98"/>
    </row>
    <row r="11" spans="1:13" ht="15" hidden="1">
      <c r="A11" s="147" t="s">
        <v>136</v>
      </c>
      <c r="B11" s="98"/>
      <c r="C11" s="98"/>
      <c r="D11" s="98"/>
      <c r="E11" s="98"/>
      <c r="F11" s="99"/>
      <c r="G11" s="100"/>
      <c r="H11" s="98"/>
      <c r="I11" s="98"/>
      <c r="J11" s="98"/>
      <c r="K11" s="98"/>
      <c r="L11" s="148"/>
      <c r="M11" s="98"/>
    </row>
    <row r="12" spans="1:13" ht="3" customHeight="1">
      <c r="A12" s="147"/>
      <c r="B12" s="98"/>
      <c r="C12" s="98"/>
      <c r="D12" s="98"/>
      <c r="E12" s="98"/>
      <c r="F12" s="99"/>
      <c r="G12" s="100"/>
      <c r="H12" s="98"/>
      <c r="I12" s="98"/>
      <c r="J12" s="98"/>
      <c r="K12" s="98"/>
      <c r="L12" s="148"/>
      <c r="M12" s="98"/>
    </row>
    <row r="13" spans="1:12" ht="15">
      <c r="A13" s="449" t="s">
        <v>104</v>
      </c>
      <c r="B13" s="450"/>
      <c r="C13" s="450"/>
      <c r="D13" s="450"/>
      <c r="E13" s="450"/>
      <c r="F13" s="450"/>
      <c r="G13" s="450"/>
      <c r="H13" s="450"/>
      <c r="I13" s="450"/>
      <c r="J13" s="450"/>
      <c r="K13" s="450"/>
      <c r="L13" s="104"/>
    </row>
    <row r="14" spans="1:12" ht="15">
      <c r="A14" s="450"/>
      <c r="B14" s="450"/>
      <c r="C14" s="450"/>
      <c r="D14" s="450"/>
      <c r="E14" s="450"/>
      <c r="F14" s="450"/>
      <c r="G14" s="450"/>
      <c r="H14" s="450"/>
      <c r="I14" s="450"/>
      <c r="J14" s="450"/>
      <c r="K14" s="450"/>
      <c r="L14" s="104"/>
    </row>
    <row r="15" ht="3" customHeight="1"/>
    <row r="16" spans="1:11" ht="15">
      <c r="A16" s="101" t="s">
        <v>13</v>
      </c>
      <c r="B16" s="88" t="s">
        <v>265</v>
      </c>
      <c r="K16" s="149">
        <f>IF(OR(+'Data Entry Page'!E42&lt;&gt;"",'Data Entry Page'!E44&lt;&gt;""),'Data Entry Page'!E42,"")</f>
      </c>
    </row>
    <row r="17" ht="3" customHeight="1">
      <c r="A17" s="101"/>
    </row>
    <row r="18" spans="1:2" ht="15">
      <c r="A18" s="101" t="s">
        <v>14</v>
      </c>
      <c r="B18" s="88" t="s">
        <v>266</v>
      </c>
    </row>
    <row r="19" spans="1:10" ht="15" customHeight="1">
      <c r="A19" s="101"/>
      <c r="B19" s="104" t="s">
        <v>298</v>
      </c>
      <c r="C19" s="104"/>
      <c r="D19" s="104"/>
      <c r="E19" s="104"/>
      <c r="F19" s="104"/>
      <c r="G19" s="104"/>
      <c r="H19" s="104"/>
      <c r="I19" s="104"/>
      <c r="J19" s="104"/>
    </row>
    <row r="20" spans="1:10" ht="15" customHeight="1">
      <c r="A20" s="101"/>
      <c r="B20" s="104"/>
      <c r="C20" s="104"/>
      <c r="D20" s="104"/>
      <c r="E20" s="104"/>
      <c r="F20" s="104"/>
      <c r="G20" s="104"/>
      <c r="H20" s="104"/>
      <c r="I20" s="104"/>
      <c r="J20" s="104"/>
    </row>
    <row r="21" spans="1:10" ht="15" customHeight="1">
      <c r="A21" s="101"/>
      <c r="B21" s="104"/>
      <c r="C21" s="104"/>
      <c r="D21" s="104"/>
      <c r="E21" s="104"/>
      <c r="F21" s="104"/>
      <c r="G21" s="104"/>
      <c r="H21" s="104"/>
      <c r="I21" s="104"/>
      <c r="J21" s="104"/>
    </row>
    <row r="22" spans="1:11" s="98" customFormat="1" ht="14.25" customHeight="1">
      <c r="A22" s="167"/>
      <c r="B22" s="451"/>
      <c r="C22" s="451"/>
      <c r="D22" s="451"/>
      <c r="E22" s="451"/>
      <c r="F22" s="451"/>
      <c r="G22" s="451"/>
      <c r="H22" s="451"/>
      <c r="I22" s="451"/>
      <c r="J22" s="451"/>
      <c r="K22" s="451"/>
    </row>
    <row r="23" ht="6.75" customHeight="1">
      <c r="A23" s="101"/>
    </row>
    <row r="24" spans="1:11" ht="15">
      <c r="A24" s="101" t="s">
        <v>15</v>
      </c>
      <c r="B24" s="88" t="s">
        <v>267</v>
      </c>
      <c r="I24" s="151">
        <f>IF(OR(+'Data Entry Page'!J43&lt;&gt;"",'Data Entry Page'!E44&lt;&gt;""),IF(+'Data Entry Page'!J43&gt;0,+'Data Entry Page'!J43,0),"")</f>
      </c>
      <c r="J24" s="114"/>
      <c r="K24" s="151">
        <f>IF(OR(+'Data Entry Page'!J44&lt;&gt;"",'Data Entry Page'!E44&lt;&gt;""),IF(+'Data Entry Page'!J44&gt;0,'Data Entry Page'!J44,0),"")</f>
      </c>
    </row>
    <row r="25" spans="1:11" ht="15">
      <c r="A25" s="101"/>
      <c r="I25" s="90" t="s">
        <v>52</v>
      </c>
      <c r="J25" s="90"/>
      <c r="K25" s="90" t="s">
        <v>53</v>
      </c>
    </row>
    <row r="26" spans="1:2" ht="15">
      <c r="A26" s="101" t="s">
        <v>16</v>
      </c>
      <c r="B26" s="88" t="s">
        <v>268</v>
      </c>
    </row>
    <row r="27" spans="1:11" ht="15">
      <c r="A27" s="101"/>
      <c r="B27" s="89" t="s">
        <v>270</v>
      </c>
      <c r="K27" s="152">
        <f>IF(OR(+'Data Entry Page'!J48&lt;&gt;"",'Data Entry Page'!E44&lt;&gt;""),IF(+'Data Entry Page'!J48&lt;&gt;"",+'Data Entry Page'!J48,0),"")</f>
      </c>
    </row>
    <row r="28" ht="3" customHeight="1">
      <c r="A28" s="101"/>
    </row>
    <row r="29" spans="1:2" ht="15">
      <c r="A29" s="101" t="s">
        <v>17</v>
      </c>
      <c r="B29" s="88" t="s">
        <v>269</v>
      </c>
    </row>
    <row r="30" spans="1:9" ht="15">
      <c r="A30" s="101"/>
      <c r="B30" s="89" t="s">
        <v>271</v>
      </c>
      <c r="H30" s="89" t="s">
        <v>146</v>
      </c>
      <c r="I30" s="210">
        <f>IF(+'Data Entry Page'!E47&lt;&gt;"",'Data Entry Page'!E47,"")</f>
      </c>
    </row>
    <row r="31" spans="1:2" ht="3" customHeight="1">
      <c r="A31" s="101"/>
      <c r="B31" s="88" t="s">
        <v>145</v>
      </c>
    </row>
    <row r="32" spans="1:2" ht="15">
      <c r="A32" s="101"/>
      <c r="B32" s="88" t="s">
        <v>273</v>
      </c>
    </row>
    <row r="33" spans="1:11" ht="15">
      <c r="A33" s="101"/>
      <c r="B33" s="89" t="s">
        <v>272</v>
      </c>
      <c r="H33" s="89" t="s">
        <v>147</v>
      </c>
      <c r="I33" s="210">
        <f>IF(+'Data Entry Page'!E49&lt;&gt;"",'Data Entry Page'!E49,"")</f>
      </c>
      <c r="K33" s="150"/>
    </row>
    <row r="34" spans="1:11" ht="3" customHeight="1">
      <c r="A34" s="101"/>
      <c r="I34" s="211"/>
      <c r="K34" s="150"/>
    </row>
    <row r="35" spans="1:12" s="214" customFormat="1" ht="15" hidden="1">
      <c r="A35" s="219" t="s">
        <v>229</v>
      </c>
      <c r="B35" s="220"/>
      <c r="C35" s="220"/>
      <c r="D35" s="220"/>
      <c r="E35" s="220"/>
      <c r="F35" s="220"/>
      <c r="G35" s="220"/>
      <c r="H35" s="220"/>
      <c r="I35" s="220"/>
      <c r="J35" s="220"/>
      <c r="K35" s="216">
        <f>IF(K16&lt;&gt;"",IF('Data Entry Page'!E47&gt;0,+'Form B'!I24+'Form B'!K24+'Form B'!I30,+I24+'Form B'!K24+'Form B'!I33),"")</f>
      </c>
      <c r="L35" s="220"/>
    </row>
    <row r="36" spans="1:12" ht="6.75" customHeight="1">
      <c r="A36" s="101"/>
      <c r="I36" s="311"/>
      <c r="L36" s="247"/>
    </row>
    <row r="37" spans="2:13" s="250" customFormat="1" ht="54.75">
      <c r="B37" s="445" t="s">
        <v>204</v>
      </c>
      <c r="C37" s="446"/>
      <c r="D37" s="446"/>
      <c r="E37" s="446"/>
      <c r="F37" s="446"/>
      <c r="G37" s="446"/>
      <c r="H37" s="446"/>
      <c r="I37" s="446"/>
      <c r="J37" s="446"/>
      <c r="K37" s="448"/>
      <c r="L37" s="17"/>
      <c r="M37" s="198" t="s">
        <v>199</v>
      </c>
    </row>
    <row r="38" spans="1:13" ht="3" customHeight="1">
      <c r="A38" s="242"/>
      <c r="B38" s="242"/>
      <c r="C38" s="242"/>
      <c r="D38" s="242"/>
      <c r="E38" s="242"/>
      <c r="F38" s="242"/>
      <c r="G38" s="242"/>
      <c r="H38" s="242"/>
      <c r="I38" s="242"/>
      <c r="J38" s="242"/>
      <c r="M38" s="248"/>
    </row>
    <row r="39" spans="1:2" ht="15">
      <c r="A39" s="157" t="s">
        <v>18</v>
      </c>
      <c r="B39" s="88" t="s">
        <v>274</v>
      </c>
    </row>
    <row r="40" spans="1:13" ht="15">
      <c r="A40" s="101"/>
      <c r="B40" s="214" t="s">
        <v>275</v>
      </c>
      <c r="L40" s="214"/>
      <c r="M40" s="216">
        <f>IF('Data Entry Page'!$E$42&lt;&gt;"",IF(OR('Data Entry Page'!$E$44="No",'Data Entry Page'!$J$48&gt;0),0,+'Summary Page'!M16),"")</f>
      </c>
    </row>
    <row r="41" ht="3" customHeight="1">
      <c r="A41" s="101"/>
    </row>
    <row r="42" spans="1:2" ht="15">
      <c r="A42" s="157" t="s">
        <v>19</v>
      </c>
      <c r="B42" s="88" t="s">
        <v>191</v>
      </c>
    </row>
    <row r="43" spans="1:13" ht="15">
      <c r="A43" s="101"/>
      <c r="B43" s="89" t="s">
        <v>192</v>
      </c>
      <c r="M43" s="210">
        <f>IF($I30&lt;&gt;"",+$I30+M40,IF($I33&lt;&gt;"",+$I33,""))</f>
      </c>
    </row>
    <row r="44" ht="3" customHeight="1">
      <c r="A44" s="101"/>
    </row>
    <row r="45" spans="1:2" ht="14.25" customHeight="1">
      <c r="A45" s="157" t="s">
        <v>20</v>
      </c>
      <c r="B45" s="88" t="s">
        <v>276</v>
      </c>
    </row>
    <row r="46" spans="1:13" ht="14.25" customHeight="1">
      <c r="A46" s="101" t="s">
        <v>144</v>
      </c>
      <c r="B46" s="89" t="s">
        <v>277</v>
      </c>
      <c r="M46" s="120">
        <f>IF('Data Entry Page'!$E$42&lt;&gt;"",+'Form A'!N50,"")</f>
      </c>
    </row>
    <row r="47" ht="3" customHeight="1">
      <c r="A47" s="101"/>
    </row>
    <row r="48" spans="1:8" ht="14.25" customHeight="1">
      <c r="A48" s="157" t="s">
        <v>21</v>
      </c>
      <c r="B48" s="103" t="s">
        <v>278</v>
      </c>
      <c r="C48" s="104"/>
      <c r="D48" s="104"/>
      <c r="E48" s="104"/>
      <c r="F48" s="104"/>
      <c r="G48" s="104"/>
      <c r="H48" s="104"/>
    </row>
    <row r="49" spans="1:13" ht="14.25" customHeight="1">
      <c r="A49" s="101"/>
      <c r="B49" s="104" t="s">
        <v>279</v>
      </c>
      <c r="C49" s="104"/>
      <c r="D49" s="104"/>
      <c r="E49" s="104"/>
      <c r="F49" s="104"/>
      <c r="G49" s="104"/>
      <c r="H49" s="104"/>
      <c r="M49" s="120">
        <f>IF(OR(M43&lt;&gt;"",M46&lt;&gt;""),ROUND(M43*M46/100,0),"")</f>
      </c>
    </row>
    <row r="50" ht="3" customHeight="1">
      <c r="A50" s="101"/>
    </row>
    <row r="51" spans="1:2" ht="14.25" customHeight="1">
      <c r="A51" s="157" t="s">
        <v>22</v>
      </c>
      <c r="B51" s="88" t="s">
        <v>280</v>
      </c>
    </row>
    <row r="52" spans="1:13" ht="14.25" customHeight="1">
      <c r="A52" s="101"/>
      <c r="B52" s="89" t="s">
        <v>281</v>
      </c>
      <c r="M52" s="209">
        <f>IF(+'Form A'!N74&lt;&gt;"",+'Form A'!N74,"")</f>
        <v>0.008</v>
      </c>
    </row>
    <row r="53" ht="3" customHeight="1">
      <c r="A53" s="101"/>
    </row>
    <row r="54" spans="1:2" ht="15">
      <c r="A54" s="157" t="s">
        <v>23</v>
      </c>
      <c r="B54" s="88" t="s">
        <v>282</v>
      </c>
    </row>
    <row r="55" spans="1:13" ht="15">
      <c r="A55" s="101"/>
      <c r="B55" s="89" t="s">
        <v>283</v>
      </c>
      <c r="M55" s="189">
        <f>IF(AND(M49&lt;&gt;"",M52&lt;&gt;""),ROUND(M49*M52,0),"")</f>
      </c>
    </row>
    <row r="56" ht="3" customHeight="1">
      <c r="A56" s="101"/>
    </row>
    <row r="57" spans="1:2" ht="15">
      <c r="A57" s="157" t="s">
        <v>24</v>
      </c>
      <c r="B57" s="88" t="s">
        <v>284</v>
      </c>
    </row>
    <row r="58" spans="1:13" ht="15">
      <c r="A58" s="157"/>
      <c r="B58" s="126" t="s">
        <v>285</v>
      </c>
      <c r="M58" s="120">
        <f>IF(OR(M49&lt;&gt;"",M55&lt;&gt;""),+M49+M55,"")</f>
      </c>
    </row>
    <row r="59" ht="3" customHeight="1">
      <c r="A59" s="101"/>
    </row>
    <row r="60" spans="1:12" ht="15">
      <c r="A60" s="157" t="s">
        <v>25</v>
      </c>
      <c r="B60" s="88" t="s">
        <v>286</v>
      </c>
      <c r="G60" s="90"/>
      <c r="H60" s="122"/>
      <c r="L60" s="111"/>
    </row>
    <row r="61" spans="2:13" ht="15">
      <c r="B61" s="89" t="s">
        <v>287</v>
      </c>
      <c r="G61" s="90"/>
      <c r="H61" s="100"/>
      <c r="I61" s="98"/>
      <c r="J61" s="100"/>
      <c r="M61" s="120">
        <f>IF('Data Entry Page'!E42&lt;&gt;"",+'Form A'!N29,"")</f>
      </c>
    </row>
    <row r="62" spans="2:12" ht="3" customHeight="1">
      <c r="B62" s="107"/>
      <c r="G62" s="90"/>
      <c r="H62" s="111"/>
      <c r="I62" s="111"/>
      <c r="J62" s="111"/>
      <c r="L62" s="111"/>
    </row>
    <row r="63" spans="1:2" s="214" customFormat="1" ht="15">
      <c r="A63" s="212" t="s">
        <v>26</v>
      </c>
      <c r="B63" s="213" t="s">
        <v>288</v>
      </c>
    </row>
    <row r="64" spans="1:2" s="214" customFormat="1" ht="15">
      <c r="A64" s="212"/>
      <c r="B64" s="230" t="s">
        <v>289</v>
      </c>
    </row>
    <row r="65" spans="1:13" s="214" customFormat="1" ht="15">
      <c r="A65" s="212"/>
      <c r="B65" s="230" t="s">
        <v>297</v>
      </c>
      <c r="L65" s="217"/>
      <c r="M65" s="216">
        <f>IF(M61&lt;&gt;"",IF(M61&lt;&gt;0,ROUND(+M58/M61*100,4),0),"")</f>
      </c>
    </row>
    <row r="66" s="214" customFormat="1" ht="3" customHeight="1">
      <c r="A66" s="218"/>
    </row>
    <row r="67" spans="1:2" s="214" customFormat="1" ht="15">
      <c r="A67" s="212" t="s">
        <v>27</v>
      </c>
      <c r="B67" s="88" t="s">
        <v>290</v>
      </c>
    </row>
    <row r="68" spans="1:9" s="214" customFormat="1" ht="15">
      <c r="A68" s="212"/>
      <c r="B68" s="171" t="s">
        <v>293</v>
      </c>
      <c r="C68" s="231"/>
      <c r="D68" s="231"/>
      <c r="E68" s="231"/>
      <c r="F68" s="231"/>
      <c r="G68" s="231"/>
      <c r="H68" s="231"/>
      <c r="I68" s="231"/>
    </row>
    <row r="69" spans="1:9" s="214" customFormat="1" ht="15">
      <c r="A69" s="212"/>
      <c r="B69" s="171" t="s">
        <v>294</v>
      </c>
      <c r="C69" s="231"/>
      <c r="D69" s="231"/>
      <c r="E69" s="231"/>
      <c r="F69" s="231"/>
      <c r="G69" s="231"/>
      <c r="H69" s="231"/>
      <c r="I69" s="231"/>
    </row>
    <row r="70" spans="1:9" s="214" customFormat="1" ht="15">
      <c r="A70" s="212"/>
      <c r="B70" s="171" t="s">
        <v>295</v>
      </c>
      <c r="C70" s="231"/>
      <c r="D70" s="231"/>
      <c r="E70" s="231"/>
      <c r="F70" s="231"/>
      <c r="G70" s="231"/>
      <c r="H70" s="231"/>
      <c r="I70" s="231"/>
    </row>
    <row r="71" spans="1:9" s="214" customFormat="1" ht="15">
      <c r="A71" s="212"/>
      <c r="B71" s="171" t="s">
        <v>296</v>
      </c>
      <c r="C71" s="231"/>
      <c r="D71" s="231"/>
      <c r="E71" s="231"/>
      <c r="F71" s="231"/>
      <c r="G71" s="231"/>
      <c r="H71" s="231"/>
      <c r="I71" s="231"/>
    </row>
    <row r="72" spans="1:9" s="214" customFormat="1" ht="15">
      <c r="A72" s="212"/>
      <c r="B72" s="232" t="s">
        <v>291</v>
      </c>
      <c r="C72" s="231"/>
      <c r="D72" s="231"/>
      <c r="E72" s="231"/>
      <c r="F72" s="231"/>
      <c r="G72" s="231"/>
      <c r="H72" s="231"/>
      <c r="I72" s="231"/>
    </row>
    <row r="73" spans="1:9" s="214" customFormat="1" ht="15">
      <c r="A73" s="212"/>
      <c r="B73" s="232" t="s">
        <v>292</v>
      </c>
      <c r="C73" s="231"/>
      <c r="D73" s="231"/>
      <c r="E73" s="231"/>
      <c r="F73" s="231"/>
      <c r="G73" s="231"/>
      <c r="H73" s="231"/>
      <c r="I73" s="231"/>
    </row>
    <row r="74" spans="1:13" s="214" customFormat="1" ht="15">
      <c r="A74" s="212"/>
      <c r="B74" s="232" t="s">
        <v>196</v>
      </c>
      <c r="C74" s="231"/>
      <c r="D74" s="231"/>
      <c r="E74" s="231"/>
      <c r="F74" s="231"/>
      <c r="G74" s="231"/>
      <c r="H74" s="231"/>
      <c r="I74" s="231"/>
      <c r="M74" s="216">
        <f>IF(M43&gt;M65,M43,M65)</f>
      </c>
    </row>
    <row r="75" spans="1:2" s="214" customFormat="1" ht="3" customHeight="1">
      <c r="A75" s="218"/>
      <c r="B75" s="215"/>
    </row>
    <row r="76" s="214" customFormat="1" ht="3.75" customHeight="1">
      <c r="A76" s="219"/>
    </row>
    <row r="77" s="214" customFormat="1" ht="2.25" customHeight="1">
      <c r="A77" s="219"/>
    </row>
    <row r="78" ht="15">
      <c r="A78" s="190"/>
    </row>
    <row r="79" ht="15">
      <c r="A79" s="190"/>
    </row>
    <row r="80" ht="15">
      <c r="A80" s="190"/>
    </row>
    <row r="81" ht="15">
      <c r="A81" s="190"/>
    </row>
    <row r="82" ht="15">
      <c r="A82" s="190"/>
    </row>
    <row r="83" ht="15">
      <c r="A83" s="190"/>
    </row>
    <row r="84" ht="15">
      <c r="A84" s="190"/>
    </row>
    <row r="85" ht="15">
      <c r="A85" s="190"/>
    </row>
    <row r="86" ht="15">
      <c r="A86" s="190"/>
    </row>
    <row r="87" ht="15">
      <c r="A87" s="190"/>
    </row>
    <row r="88" ht="15">
      <c r="A88" s="190"/>
    </row>
  </sheetData>
  <sheetProtection password="A999" sheet="1"/>
  <mergeCells count="3">
    <mergeCell ref="A13:K14"/>
    <mergeCell ref="B22:K22"/>
    <mergeCell ref="B37:K37"/>
  </mergeCells>
  <printOptions/>
  <pageMargins left="0" right="0" top="0.25" bottom="0.25" header="0.25" footer="0.02"/>
  <pageSetup cellComments="atEnd" firstPageNumber="1" useFirstPageNumber="1" orientation="portrait" scale="79" r:id="rId2"/>
  <headerFooter>
    <oddHeader>&amp;R&amp;"Times New Roman,Bold"&amp;11
</oddHeader>
    <oddFooter>&amp;L&amp;"Times New Roman,Bold"&amp;11(Form Revised 07-2015)&amp;C&amp;"Times New Roman,Bold"&amp;11Informal Tax Rate Calculator File
Form B</oddFooter>
  </headerFooter>
  <drawing r:id="rId1"/>
</worksheet>
</file>

<file path=xl/worksheets/sheet5.xml><?xml version="1.0" encoding="utf-8"?>
<worksheet xmlns="http://schemas.openxmlformats.org/spreadsheetml/2006/main" xmlns:r="http://schemas.openxmlformats.org/officeDocument/2006/relationships">
  <dimension ref="A1:N64"/>
  <sheetViews>
    <sheetView showGridLines="0" zoomScalePageLayoutView="0" workbookViewId="0" topLeftCell="A1">
      <selection activeCell="A1" sqref="A1"/>
    </sheetView>
  </sheetViews>
  <sheetFormatPr defaultColWidth="9.00390625" defaultRowHeight="15.75"/>
  <cols>
    <col min="1" max="1" width="3.125" style="107" customWidth="1"/>
    <col min="2" max="2" width="11.125" style="89" customWidth="1"/>
    <col min="3" max="5" width="10.625" style="89" customWidth="1"/>
    <col min="6" max="6" width="2.625" style="89" customWidth="1"/>
    <col min="7" max="7" width="10.625" style="89" customWidth="1"/>
    <col min="8" max="8" width="2.625" style="89" customWidth="1"/>
    <col min="9" max="9" width="13.625" style="89" customWidth="1"/>
    <col min="10" max="10" width="5.625" style="89" customWidth="1"/>
    <col min="11" max="11" width="15.625" style="89" customWidth="1"/>
    <col min="12" max="12" width="1.625" style="89" customWidth="1"/>
    <col min="13" max="13" width="3.625" style="89" customWidth="1"/>
    <col min="14" max="14" width="1.625" style="89" customWidth="1"/>
    <col min="15" max="15" width="1.37890625" style="89" customWidth="1"/>
    <col min="16" max="16" width="9.00390625" style="89" customWidth="1"/>
    <col min="17" max="16384" width="9.00390625" style="89" customWidth="1"/>
  </cols>
  <sheetData>
    <row r="1" spans="1:11" ht="15">
      <c r="A1" s="136" t="s">
        <v>233</v>
      </c>
      <c r="B1" s="130"/>
      <c r="C1" s="130"/>
      <c r="D1" s="130"/>
      <c r="E1" s="130"/>
      <c r="F1" s="130"/>
      <c r="G1" s="130"/>
      <c r="H1" s="130"/>
      <c r="I1" s="130"/>
      <c r="J1" s="371" t="s">
        <v>142</v>
      </c>
      <c r="K1" s="201">
        <f ca="1">TODAY()</f>
        <v>42205</v>
      </c>
    </row>
    <row r="2" spans="1:14" ht="15">
      <c r="A2" s="225" t="s">
        <v>141</v>
      </c>
      <c r="B2" s="186"/>
      <c r="C2" s="186"/>
      <c r="D2" s="186"/>
      <c r="E2" s="186"/>
      <c r="F2" s="186"/>
      <c r="G2" s="186"/>
      <c r="H2" s="186"/>
      <c r="I2" s="186"/>
      <c r="J2" s="186"/>
      <c r="K2" s="184"/>
      <c r="L2" s="184"/>
      <c r="N2" s="367" t="str">
        <f>+'Data Entry Page'!M4</f>
        <v>INFORMAL TAX RATE CALCULATOR FILE</v>
      </c>
    </row>
    <row r="3" spans="1:14" ht="15">
      <c r="A3" s="185" t="s">
        <v>140</v>
      </c>
      <c r="B3" s="186"/>
      <c r="C3" s="186"/>
      <c r="D3" s="186"/>
      <c r="E3" s="186"/>
      <c r="F3" s="186"/>
      <c r="G3" s="186"/>
      <c r="H3" s="186"/>
      <c r="I3" s="186"/>
      <c r="J3" s="186"/>
      <c r="K3" s="184"/>
      <c r="N3" s="347" t="s">
        <v>236</v>
      </c>
    </row>
    <row r="4" spans="1:14" ht="15.75" thickBot="1">
      <c r="A4" s="377" t="s">
        <v>311</v>
      </c>
      <c r="B4" s="381"/>
      <c r="C4" s="381"/>
      <c r="D4" s="381"/>
      <c r="E4" s="381"/>
      <c r="F4" s="381"/>
      <c r="G4" s="381"/>
      <c r="H4" s="381"/>
      <c r="I4" s="381"/>
      <c r="J4" s="381"/>
      <c r="K4" s="375"/>
      <c r="L4" s="204"/>
      <c r="M4" s="204"/>
      <c r="N4" s="204"/>
    </row>
    <row r="5" spans="1:13" ht="15" customHeight="1" hidden="1" thickBot="1">
      <c r="A5" s="139" t="s">
        <v>239</v>
      </c>
      <c r="B5" s="170"/>
      <c r="C5" s="170"/>
      <c r="D5" s="170"/>
      <c r="E5" s="170"/>
      <c r="F5" s="170"/>
      <c r="G5" s="170"/>
      <c r="H5" s="170"/>
      <c r="I5" s="170"/>
      <c r="J5" s="170"/>
      <c r="K5" s="171"/>
      <c r="L5" s="172"/>
      <c r="M5" s="172"/>
    </row>
    <row r="6" spans="1:12" ht="15.75" customHeight="1" thickTop="1">
      <c r="A6" s="143">
        <f>IF(+'Data Entry Page'!E6&lt;&gt;"",+'Data Entry Page'!E6,"")</f>
      </c>
      <c r="B6" s="144"/>
      <c r="C6" s="144"/>
      <c r="E6" s="145">
        <f>IF(+'Data Entry Page'!E4&lt;&gt;"",+'Data Entry Page'!E4,"")</f>
      </c>
      <c r="F6" s="144"/>
      <c r="G6" s="146"/>
      <c r="J6" s="144" t="s">
        <v>83</v>
      </c>
      <c r="K6" s="146"/>
      <c r="L6" s="144"/>
    </row>
    <row r="7" spans="1:12" ht="15">
      <c r="A7" s="91" t="s">
        <v>84</v>
      </c>
      <c r="B7" s="92"/>
      <c r="C7" s="92"/>
      <c r="E7" s="92" t="s">
        <v>85</v>
      </c>
      <c r="F7" s="92"/>
      <c r="G7" s="92"/>
      <c r="J7" s="92" t="s">
        <v>0</v>
      </c>
      <c r="K7" s="92"/>
      <c r="L7" s="92"/>
    </row>
    <row r="8" spans="1:12" ht="6" customHeight="1">
      <c r="A8" s="91"/>
      <c r="B8" s="92"/>
      <c r="C8" s="92"/>
      <c r="E8" s="92"/>
      <c r="F8" s="92"/>
      <c r="G8" s="92"/>
      <c r="J8" s="92"/>
      <c r="K8" s="92"/>
      <c r="L8" s="92"/>
    </row>
    <row r="9" spans="1:13" ht="6" customHeight="1">
      <c r="A9" s="237"/>
      <c r="B9" s="94"/>
      <c r="C9" s="94"/>
      <c r="D9" s="94"/>
      <c r="E9" s="94"/>
      <c r="F9" s="94"/>
      <c r="G9" s="94"/>
      <c r="H9" s="94"/>
      <c r="I9" s="94"/>
      <c r="J9" s="94"/>
      <c r="K9" s="94"/>
      <c r="L9" s="94"/>
      <c r="M9" s="94"/>
    </row>
    <row r="10" spans="1:12" ht="6" customHeight="1">
      <c r="A10" s="147"/>
      <c r="B10" s="98"/>
      <c r="C10" s="98"/>
      <c r="D10" s="98"/>
      <c r="E10" s="98"/>
      <c r="F10" s="98"/>
      <c r="G10" s="98"/>
      <c r="H10" s="98"/>
      <c r="I10" s="98"/>
      <c r="J10" s="98"/>
      <c r="K10" s="98"/>
      <c r="L10" s="98"/>
    </row>
    <row r="11" spans="1:12" ht="15.75" customHeight="1">
      <c r="A11" s="153" t="s">
        <v>102</v>
      </c>
      <c r="B11" s="154"/>
      <c r="C11" s="154"/>
      <c r="D11" s="154"/>
      <c r="E11" s="154"/>
      <c r="F11" s="154"/>
      <c r="G11" s="154"/>
      <c r="H11" s="154"/>
      <c r="I11" s="154"/>
      <c r="J11" s="154"/>
      <c r="K11" s="154"/>
      <c r="L11" s="154"/>
    </row>
    <row r="12" spans="1:12" ht="15.75" customHeight="1">
      <c r="A12" s="104" t="s">
        <v>101</v>
      </c>
      <c r="B12" s="154"/>
      <c r="C12" s="154"/>
      <c r="D12" s="154"/>
      <c r="E12" s="154"/>
      <c r="F12" s="154"/>
      <c r="G12" s="154"/>
      <c r="H12" s="154"/>
      <c r="I12" s="154"/>
      <c r="J12" s="154"/>
      <c r="K12" s="154"/>
      <c r="L12" s="154"/>
    </row>
    <row r="13" spans="1:12" ht="6" customHeight="1">
      <c r="A13" s="104"/>
      <c r="B13" s="154"/>
      <c r="C13" s="154"/>
      <c r="D13" s="154"/>
      <c r="E13" s="154"/>
      <c r="F13" s="154"/>
      <c r="G13" s="154"/>
      <c r="H13" s="154"/>
      <c r="I13" s="154"/>
      <c r="J13" s="154"/>
      <c r="K13" s="154"/>
      <c r="L13" s="154"/>
    </row>
    <row r="14" spans="1:12" ht="15.75" customHeight="1">
      <c r="A14" s="155" t="s">
        <v>103</v>
      </c>
      <c r="B14" s="156"/>
      <c r="C14" s="156"/>
      <c r="D14" s="156"/>
      <c r="E14" s="156"/>
      <c r="F14" s="156"/>
      <c r="G14" s="156"/>
      <c r="H14" s="156"/>
      <c r="I14" s="156"/>
      <c r="J14" s="156"/>
      <c r="K14" s="156"/>
      <c r="L14" s="156"/>
    </row>
    <row r="15" spans="1:12" ht="15.75" customHeight="1">
      <c r="A15" s="155" t="s">
        <v>105</v>
      </c>
      <c r="B15" s="156"/>
      <c r="C15" s="156"/>
      <c r="D15" s="156"/>
      <c r="E15" s="156"/>
      <c r="F15" s="156"/>
      <c r="G15" s="156"/>
      <c r="H15" s="156"/>
      <c r="I15" s="156"/>
      <c r="J15" s="156"/>
      <c r="K15" s="156"/>
      <c r="L15" s="156"/>
    </row>
    <row r="16" spans="1:12" ht="5.25" customHeight="1">
      <c r="A16" s="147"/>
      <c r="B16" s="98"/>
      <c r="C16" s="98"/>
      <c r="D16" s="98"/>
      <c r="E16" s="98"/>
      <c r="F16" s="98"/>
      <c r="G16" s="98"/>
      <c r="H16" s="98"/>
      <c r="I16" s="98"/>
      <c r="J16" s="98"/>
      <c r="K16" s="98"/>
      <c r="L16" s="148"/>
    </row>
    <row r="17" spans="1:2" ht="15">
      <c r="A17" s="157" t="s">
        <v>13</v>
      </c>
      <c r="B17" s="88" t="s">
        <v>33</v>
      </c>
    </row>
    <row r="18" spans="1:11" ht="15">
      <c r="A18" s="101"/>
      <c r="B18" s="89" t="s">
        <v>87</v>
      </c>
      <c r="K18" s="120">
        <f>IF(OR(+'Data Entry Page'!J61&lt;&gt;"",+'Data Entry Page'!J63&lt;&gt;"",+'Data Entry Page'!J65&lt;&gt;"",+'Data Entry Page'!J67&lt;&gt;""),IF(+'Data Entry Page'!J61+'Data Entry Page'!J63+'Data Entry Page'!J65+'Data Entry Page'!J67&gt;0,IF(+'Form A'!N14&lt;&gt;"",+'Form A'!N14,0),""),"")</f>
      </c>
    </row>
    <row r="19" ht="4.5" customHeight="1"/>
    <row r="20" spans="1:11" ht="15" customHeight="1">
      <c r="A20" s="157" t="s">
        <v>14</v>
      </c>
      <c r="B20" s="128" t="s">
        <v>110</v>
      </c>
      <c r="C20" s="108"/>
      <c r="D20" s="108"/>
      <c r="E20" s="108"/>
      <c r="F20" s="108"/>
      <c r="G20" s="108"/>
      <c r="H20" s="108"/>
      <c r="I20" s="108"/>
      <c r="K20" s="115"/>
    </row>
    <row r="21" spans="1:11" ht="15" customHeight="1">
      <c r="A21" s="101"/>
      <c r="B21" s="104" t="s">
        <v>237</v>
      </c>
      <c r="C21" s="108"/>
      <c r="D21" s="108"/>
      <c r="E21" s="108"/>
      <c r="F21" s="108"/>
      <c r="G21" s="108"/>
      <c r="H21" s="108"/>
      <c r="I21" s="108"/>
      <c r="K21" s="115"/>
    </row>
    <row r="22" spans="1:11" ht="15" customHeight="1">
      <c r="A22" s="101"/>
      <c r="B22" s="158" t="s">
        <v>111</v>
      </c>
      <c r="C22" s="108"/>
      <c r="D22" s="108"/>
      <c r="E22" s="108"/>
      <c r="F22" s="108"/>
      <c r="G22" s="108"/>
      <c r="H22" s="108"/>
      <c r="I22" s="108"/>
      <c r="K22" s="115"/>
    </row>
    <row r="23" spans="1:11" ht="15" customHeight="1">
      <c r="A23" s="101"/>
      <c r="B23" s="158" t="s">
        <v>112</v>
      </c>
      <c r="C23" s="108"/>
      <c r="D23" s="108"/>
      <c r="E23" s="108"/>
      <c r="F23" s="108"/>
      <c r="G23" s="108"/>
      <c r="H23" s="108"/>
      <c r="I23" s="108"/>
      <c r="K23" s="120">
        <f>IF(+'Data Entry Page'!J61&lt;&gt;"",+ROUND('Data Entry Page'!J61,0),"")</f>
      </c>
    </row>
    <row r="24" ht="4.5" customHeight="1"/>
    <row r="25" spans="1:11" ht="15">
      <c r="A25" s="157" t="s">
        <v>15</v>
      </c>
      <c r="B25" s="128" t="s">
        <v>113</v>
      </c>
      <c r="C25" s="127"/>
      <c r="D25" s="127"/>
      <c r="E25" s="127"/>
      <c r="F25" s="127"/>
      <c r="G25" s="127"/>
      <c r="H25" s="127"/>
      <c r="I25" s="127"/>
      <c r="J25" s="104"/>
      <c r="K25" s="111"/>
    </row>
    <row r="26" spans="1:11" ht="15">
      <c r="A26" s="101"/>
      <c r="B26" s="127" t="s">
        <v>114</v>
      </c>
      <c r="C26" s="127"/>
      <c r="D26" s="127"/>
      <c r="E26" s="127"/>
      <c r="F26" s="127"/>
      <c r="G26" s="127"/>
      <c r="H26" s="127"/>
      <c r="I26" s="127"/>
      <c r="K26" s="111"/>
    </row>
    <row r="27" spans="1:11" ht="15">
      <c r="A27" s="101"/>
      <c r="B27" s="127" t="s">
        <v>115</v>
      </c>
      <c r="C27" s="127"/>
      <c r="D27" s="127"/>
      <c r="E27" s="127"/>
      <c r="F27" s="127"/>
      <c r="G27" s="127"/>
      <c r="H27" s="127"/>
      <c r="I27" s="127"/>
      <c r="K27" s="120">
        <f>IF(+'Data Entry Page'!J63&lt;&gt;"",+ROUND('Data Entry Page'!J63,0),"")</f>
      </c>
    </row>
    <row r="28" ht="4.5" customHeight="1"/>
    <row r="29" spans="1:11" ht="15">
      <c r="A29" s="159" t="s">
        <v>16</v>
      </c>
      <c r="B29" s="128" t="s">
        <v>117</v>
      </c>
      <c r="C29" s="127"/>
      <c r="D29" s="127"/>
      <c r="E29" s="127"/>
      <c r="F29" s="127"/>
      <c r="G29" s="127"/>
      <c r="H29" s="127"/>
      <c r="I29" s="127"/>
      <c r="K29" s="111"/>
    </row>
    <row r="30" spans="1:11" ht="15">
      <c r="A30" s="160"/>
      <c r="B30" s="127" t="s">
        <v>116</v>
      </c>
      <c r="C30" s="127"/>
      <c r="D30" s="127"/>
      <c r="E30" s="127"/>
      <c r="F30" s="127"/>
      <c r="G30" s="127"/>
      <c r="H30" s="127"/>
      <c r="I30" s="127"/>
      <c r="K30" s="111"/>
    </row>
    <row r="31" spans="1:9" ht="15">
      <c r="A31" s="160"/>
      <c r="B31" s="127" t="s">
        <v>118</v>
      </c>
      <c r="C31" s="127"/>
      <c r="D31" s="127"/>
      <c r="E31" s="127"/>
      <c r="F31" s="127"/>
      <c r="G31" s="127"/>
      <c r="H31" s="127"/>
      <c r="I31" s="127"/>
    </row>
    <row r="32" spans="1:11" ht="15">
      <c r="A32" s="160"/>
      <c r="B32" s="127" t="s">
        <v>238</v>
      </c>
      <c r="C32" s="127"/>
      <c r="D32" s="127"/>
      <c r="E32" s="127"/>
      <c r="F32" s="127"/>
      <c r="G32" s="127"/>
      <c r="H32" s="127"/>
      <c r="I32" s="127"/>
      <c r="K32" s="120">
        <f>IF(+'Data Entry Page'!J65&lt;&gt;"",+ROUND('Data Entry Page'!J65,0),"")</f>
      </c>
    </row>
    <row r="33" ht="4.5" customHeight="1"/>
    <row r="34" spans="1:11" ht="15">
      <c r="A34" s="159" t="s">
        <v>17</v>
      </c>
      <c r="B34" s="88" t="s">
        <v>54</v>
      </c>
      <c r="K34" s="120">
        <f>IF(AND(K23&lt;&gt;"",K27&lt;&gt;"",K32&lt;&gt;""),+K23+K27+K32,"")</f>
      </c>
    </row>
    <row r="35" ht="4.5" customHeight="1"/>
    <row r="36" spans="1:11" ht="15">
      <c r="A36" s="159" t="s">
        <v>18</v>
      </c>
      <c r="B36" s="103" t="s">
        <v>36</v>
      </c>
      <c r="K36" s="111"/>
    </row>
    <row r="37" spans="1:11" ht="15">
      <c r="A37" s="160"/>
      <c r="B37" s="127" t="s">
        <v>119</v>
      </c>
      <c r="C37" s="127"/>
      <c r="D37" s="127"/>
      <c r="E37" s="127"/>
      <c r="F37" s="127"/>
      <c r="G37" s="127"/>
      <c r="H37" s="127"/>
      <c r="I37" s="127"/>
      <c r="K37" s="111"/>
    </row>
    <row r="38" spans="1:9" ht="15" customHeight="1">
      <c r="A38" s="160"/>
      <c r="B38" s="127" t="s">
        <v>179</v>
      </c>
      <c r="C38" s="127"/>
      <c r="D38" s="127"/>
      <c r="E38" s="127"/>
      <c r="F38" s="127"/>
      <c r="G38" s="127"/>
      <c r="H38" s="127"/>
      <c r="I38" s="127"/>
    </row>
    <row r="39" spans="1:11" ht="15" customHeight="1">
      <c r="A39" s="160" t="s">
        <v>51</v>
      </c>
      <c r="B39" s="127" t="s">
        <v>124</v>
      </c>
      <c r="C39" s="127"/>
      <c r="D39" s="127"/>
      <c r="E39" s="127"/>
      <c r="F39" s="127"/>
      <c r="G39" s="127"/>
      <c r="H39" s="127"/>
      <c r="I39" s="127"/>
      <c r="K39" s="115"/>
    </row>
    <row r="40" spans="1:11" ht="15" customHeight="1">
      <c r="A40" s="160"/>
      <c r="B40" s="127" t="s">
        <v>120</v>
      </c>
      <c r="C40" s="127"/>
      <c r="D40" s="127"/>
      <c r="E40" s="127"/>
      <c r="F40" s="127"/>
      <c r="G40" s="127"/>
      <c r="H40" s="127"/>
      <c r="I40" s="127"/>
      <c r="K40" s="120">
        <f>IF(+'Data Entry Page'!J67&lt;&gt;"",+ROUND('Data Entry Page'!J67,0),"")</f>
      </c>
    </row>
    <row r="41" ht="4.5" customHeight="1"/>
    <row r="42" spans="1:11" ht="15" customHeight="1">
      <c r="A42" s="159" t="s">
        <v>19</v>
      </c>
      <c r="B42" s="103" t="s">
        <v>55</v>
      </c>
      <c r="K42" s="111"/>
    </row>
    <row r="43" spans="1:11" ht="15" customHeight="1">
      <c r="A43" s="101"/>
      <c r="B43" s="127" t="s">
        <v>121</v>
      </c>
      <c r="C43" s="127"/>
      <c r="D43" s="127"/>
      <c r="E43" s="127"/>
      <c r="F43" s="127"/>
      <c r="G43" s="127"/>
      <c r="H43" s="127"/>
      <c r="I43" s="127"/>
      <c r="K43" s="111"/>
    </row>
    <row r="44" spans="1:9" ht="15" customHeight="1">
      <c r="A44" s="160"/>
      <c r="B44" s="127" t="s">
        <v>122</v>
      </c>
      <c r="C44" s="127"/>
      <c r="D44" s="127"/>
      <c r="E44" s="127"/>
      <c r="F44" s="127"/>
      <c r="G44" s="127"/>
      <c r="H44" s="127"/>
      <c r="I44" s="127"/>
    </row>
    <row r="45" spans="1:9" ht="15" customHeight="1">
      <c r="A45" s="160"/>
      <c r="B45" s="127" t="s">
        <v>123</v>
      </c>
      <c r="C45" s="127"/>
      <c r="D45" s="127"/>
      <c r="E45" s="127"/>
      <c r="F45" s="127"/>
      <c r="G45" s="127"/>
      <c r="H45" s="127"/>
      <c r="I45" s="127"/>
    </row>
    <row r="46" spans="1:11" ht="15" customHeight="1">
      <c r="A46" s="160"/>
      <c r="B46" s="127" t="s">
        <v>125</v>
      </c>
      <c r="C46" s="127"/>
      <c r="D46" s="127"/>
      <c r="E46" s="127"/>
      <c r="F46" s="127"/>
      <c r="G46" s="127"/>
      <c r="H46" s="127"/>
      <c r="I46" s="127"/>
      <c r="K46" s="120">
        <f>IF(OR(K34&lt;&gt;"",K40&lt;&gt;""),+K34-K40,"")</f>
      </c>
    </row>
    <row r="47" ht="4.5" customHeight="1"/>
    <row r="48" spans="1:2" ht="15" customHeight="1">
      <c r="A48" s="159" t="s">
        <v>20</v>
      </c>
      <c r="B48" s="104" t="s">
        <v>88</v>
      </c>
    </row>
    <row r="49" spans="1:11" ht="15.75" thickBot="1">
      <c r="A49" s="160"/>
      <c r="B49" s="104" t="s">
        <v>56</v>
      </c>
      <c r="K49" s="161">
        <f>IF(OR(K18&lt;&gt;"",K46&lt;&gt;""),IF(K18&gt;0,ROUND(K46/K18*100,4),0),"")</f>
      </c>
    </row>
    <row r="50" ht="4.5" customHeight="1" thickTop="1"/>
    <row r="51" spans="1:11" ht="15" customHeight="1">
      <c r="A51" s="159" t="s">
        <v>21</v>
      </c>
      <c r="B51" s="103" t="s">
        <v>89</v>
      </c>
      <c r="J51" s="162"/>
      <c r="K51" s="33"/>
    </row>
    <row r="52" ht="4.5" customHeight="1"/>
    <row r="53" spans="1:11" ht="15">
      <c r="A53" s="159" t="s">
        <v>22</v>
      </c>
      <c r="B53" s="88" t="s">
        <v>90</v>
      </c>
      <c r="K53" s="163"/>
    </row>
    <row r="54" spans="1:11" ht="15" customHeight="1" thickBot="1">
      <c r="A54" s="160"/>
      <c r="B54" s="88" t="s">
        <v>57</v>
      </c>
      <c r="F54" s="164"/>
      <c r="K54" s="341">
        <f>IF(K49&lt;&gt;"",+K49-K51,"")</f>
      </c>
    </row>
    <row r="55" spans="1:13" ht="7.5" customHeight="1" thickTop="1">
      <c r="A55" s="165"/>
      <c r="B55" s="94"/>
      <c r="C55" s="94"/>
      <c r="D55" s="94"/>
      <c r="E55" s="94"/>
      <c r="F55" s="94"/>
      <c r="G55" s="94"/>
      <c r="H55" s="94"/>
      <c r="I55" s="94"/>
      <c r="J55" s="94"/>
      <c r="K55" s="166"/>
      <c r="L55" s="94"/>
      <c r="M55" s="94"/>
    </row>
    <row r="56" spans="1:12" ht="7.5" customHeight="1">
      <c r="A56" s="167"/>
      <c r="B56" s="98"/>
      <c r="C56" s="98"/>
      <c r="D56" s="98"/>
      <c r="E56" s="98"/>
      <c r="F56" s="98"/>
      <c r="G56" s="98"/>
      <c r="H56" s="98"/>
      <c r="I56" s="98"/>
      <c r="J56" s="98"/>
      <c r="K56" s="115"/>
      <c r="L56" s="98"/>
    </row>
    <row r="57" spans="1:12" ht="15">
      <c r="A57" s="168" t="s">
        <v>32</v>
      </c>
      <c r="B57" s="169" t="s">
        <v>91</v>
      </c>
      <c r="C57" s="127"/>
      <c r="D57" s="127"/>
      <c r="E57" s="127"/>
      <c r="F57" s="127"/>
      <c r="G57" s="127"/>
      <c r="H57" s="127"/>
      <c r="I57" s="127"/>
      <c r="J57" s="127"/>
      <c r="K57" s="127"/>
      <c r="L57" s="127"/>
    </row>
    <row r="58" spans="2:12" ht="15">
      <c r="B58" s="127" t="s">
        <v>58</v>
      </c>
      <c r="C58" s="127"/>
      <c r="D58" s="127"/>
      <c r="E58" s="127"/>
      <c r="F58" s="127"/>
      <c r="G58" s="127"/>
      <c r="H58" s="127"/>
      <c r="I58" s="127"/>
      <c r="J58" s="127"/>
      <c r="K58" s="127"/>
      <c r="L58" s="127"/>
    </row>
    <row r="59" spans="2:12" ht="7.5" customHeight="1">
      <c r="B59" s="127"/>
      <c r="C59" s="127"/>
      <c r="D59" s="127"/>
      <c r="E59" s="127"/>
      <c r="F59" s="127"/>
      <c r="G59" s="127"/>
      <c r="H59" s="127"/>
      <c r="I59" s="127"/>
      <c r="J59" s="127"/>
      <c r="K59" s="127"/>
      <c r="L59" s="127"/>
    </row>
    <row r="60" spans="1:11" ht="15" customHeight="1">
      <c r="A60" s="97" t="s">
        <v>59</v>
      </c>
      <c r="B60" s="98"/>
      <c r="C60" s="98"/>
      <c r="D60" s="98"/>
      <c r="E60" s="98"/>
      <c r="F60" s="98"/>
      <c r="G60" s="98"/>
      <c r="H60" s="98"/>
      <c r="I60" s="98"/>
      <c r="J60" s="98"/>
      <c r="K60" s="98"/>
    </row>
    <row r="61" spans="1:11" ht="7.5" customHeight="1">
      <c r="A61" s="97"/>
      <c r="B61" s="98"/>
      <c r="C61" s="98"/>
      <c r="D61" s="98"/>
      <c r="E61" s="98"/>
      <c r="F61" s="98"/>
      <c r="G61" s="98"/>
      <c r="H61" s="98"/>
      <c r="I61" s="98"/>
      <c r="J61" s="98"/>
      <c r="K61" s="98"/>
    </row>
    <row r="62" spans="1:11" ht="15" hidden="1">
      <c r="A62" s="107" t="s">
        <v>229</v>
      </c>
      <c r="I62" s="98"/>
      <c r="J62" s="98"/>
      <c r="K62" s="120">
        <f>IF(AND(K23&lt;&gt;"",K27&lt;&gt;"",K32&lt;&gt;"",K40&lt;&gt;""),+K23+K27+K32+K40,"")</f>
      </c>
    </row>
    <row r="63" ht="6" customHeight="1"/>
    <row r="64" spans="1:12" ht="15">
      <c r="A64" s="116"/>
      <c r="B64" s="92"/>
      <c r="C64" s="92"/>
      <c r="D64" s="92"/>
      <c r="E64" s="92"/>
      <c r="F64" s="92"/>
      <c r="G64" s="92"/>
      <c r="H64" s="92"/>
      <c r="I64" s="92"/>
      <c r="J64" s="92"/>
      <c r="K64" s="92"/>
      <c r="L64" s="92"/>
    </row>
  </sheetData>
  <sheetProtection password="A999" sheet="1"/>
  <printOptions/>
  <pageMargins left="0.25" right="0.25" top="0.25" bottom="0.25" header="0.25" footer="0.02"/>
  <pageSetup firstPageNumber="1" useFirstPageNumber="1" orientation="portrait" scale="90" r:id="rId3"/>
  <headerFooter>
    <oddFooter>&amp;L&amp;"Times New Roman,Bold"&amp;11(Form Revised 07-2015)&amp;C&amp;"Times New Roman,Bold"&amp;11Informal Tax Rate Calculator File
Form C</oddFooter>
  </headerFooter>
  <legacyDrawing r:id="rId2"/>
</worksheet>
</file>

<file path=xl/worksheets/sheet6.xml><?xml version="1.0" encoding="utf-8"?>
<worksheet xmlns="http://schemas.openxmlformats.org/spreadsheetml/2006/main" xmlns:r="http://schemas.openxmlformats.org/officeDocument/2006/relationships">
  <dimension ref="A1:P74"/>
  <sheetViews>
    <sheetView showGridLines="0" workbookViewId="0" topLeftCell="A1">
      <selection activeCell="A1" sqref="A1"/>
    </sheetView>
  </sheetViews>
  <sheetFormatPr defaultColWidth="9.00390625" defaultRowHeight="15.75"/>
  <cols>
    <col min="1" max="1" width="4.625" style="0" customWidth="1"/>
    <col min="2" max="2" width="10.625" style="0" customWidth="1"/>
    <col min="3" max="3" width="2.125" style="0" customWidth="1"/>
    <col min="4" max="4" width="9.625" style="0" customWidth="1"/>
    <col min="5" max="6" width="8.625" style="0" customWidth="1"/>
    <col min="7" max="8" width="9.625" style="0" customWidth="1"/>
    <col min="9" max="9" width="11.625" style="0" customWidth="1"/>
    <col min="10" max="10" width="1.875" style="0" customWidth="1"/>
    <col min="11" max="11" width="8.625" style="0" customWidth="1"/>
    <col min="12" max="12" width="1.625" style="0" customWidth="1"/>
    <col min="13" max="13" width="16.625" style="0" customWidth="1"/>
    <col min="14" max="14" width="1.37890625" style="0" customWidth="1"/>
    <col min="15" max="15" width="0.2421875" style="0" customWidth="1"/>
    <col min="16" max="16" width="1.625" style="0" customWidth="1"/>
  </cols>
  <sheetData>
    <row r="1" spans="1:14" ht="12.75" customHeight="1">
      <c r="A1" s="370"/>
      <c r="B1" s="370"/>
      <c r="C1" s="370"/>
      <c r="D1" s="370"/>
      <c r="E1" s="370"/>
      <c r="F1" s="370"/>
      <c r="G1" s="370"/>
      <c r="H1" s="370"/>
      <c r="I1" s="370"/>
      <c r="J1" s="370"/>
      <c r="K1" s="370"/>
      <c r="L1" s="371" t="s">
        <v>142</v>
      </c>
      <c r="M1" s="201">
        <f ca="1">TODAY()</f>
        <v>42205</v>
      </c>
      <c r="N1" s="370"/>
    </row>
    <row r="2" spans="1:14" ht="18.75">
      <c r="A2" s="266" t="s">
        <v>187</v>
      </c>
      <c r="B2" s="267"/>
      <c r="C2" s="267"/>
      <c r="D2" s="267"/>
      <c r="E2" s="268"/>
      <c r="F2" s="268"/>
      <c r="G2" s="268"/>
      <c r="H2" s="268"/>
      <c r="I2" s="268"/>
      <c r="J2" s="268"/>
      <c r="K2" s="269"/>
      <c r="L2" s="461"/>
      <c r="M2" s="462"/>
      <c r="N2" s="462"/>
    </row>
    <row r="3" spans="1:14" ht="3" customHeight="1">
      <c r="A3" s="452" t="s">
        <v>205</v>
      </c>
      <c r="B3" s="453"/>
      <c r="C3" s="453"/>
      <c r="D3" s="453"/>
      <c r="E3" s="453"/>
      <c r="F3" s="453"/>
      <c r="G3" s="453"/>
      <c r="H3" s="453"/>
      <c r="I3" s="453"/>
      <c r="J3" s="453"/>
      <c r="K3" s="454"/>
      <c r="L3" s="313"/>
      <c r="M3" s="313"/>
      <c r="N3" s="313"/>
    </row>
    <row r="4" spans="1:14" ht="15.75">
      <c r="A4" s="455"/>
      <c r="B4" s="456"/>
      <c r="C4" s="456"/>
      <c r="D4" s="456"/>
      <c r="E4" s="456"/>
      <c r="F4" s="456"/>
      <c r="G4" s="456"/>
      <c r="H4" s="456"/>
      <c r="I4" s="456"/>
      <c r="J4" s="456"/>
      <c r="K4" s="457"/>
      <c r="L4" s="313"/>
      <c r="M4" s="320"/>
      <c r="N4" s="313"/>
    </row>
    <row r="5" spans="1:14" ht="15.75">
      <c r="A5" s="455"/>
      <c r="B5" s="456"/>
      <c r="C5" s="456"/>
      <c r="D5" s="456"/>
      <c r="E5" s="456"/>
      <c r="F5" s="456"/>
      <c r="G5" s="456"/>
      <c r="H5" s="456"/>
      <c r="I5" s="456"/>
      <c r="J5" s="456"/>
      <c r="K5" s="457"/>
      <c r="L5" s="313"/>
      <c r="M5" s="321" t="s">
        <v>305</v>
      </c>
      <c r="N5" s="285"/>
    </row>
    <row r="6" spans="1:14" ht="15.75">
      <c r="A6" s="455"/>
      <c r="B6" s="456"/>
      <c r="C6" s="456"/>
      <c r="D6" s="456"/>
      <c r="E6" s="456"/>
      <c r="F6" s="456"/>
      <c r="G6" s="456"/>
      <c r="H6" s="456"/>
      <c r="I6" s="456"/>
      <c r="J6" s="456"/>
      <c r="K6" s="457"/>
      <c r="L6" s="313"/>
      <c r="M6" s="321" t="s">
        <v>304</v>
      </c>
      <c r="N6" s="285"/>
    </row>
    <row r="7" spans="1:14" ht="15.75">
      <c r="A7" s="314" t="s">
        <v>206</v>
      </c>
      <c r="B7" s="458" t="s">
        <v>226</v>
      </c>
      <c r="C7" s="459"/>
      <c r="D7" s="459"/>
      <c r="E7" s="459"/>
      <c r="F7" s="459"/>
      <c r="G7" s="459"/>
      <c r="H7" s="459"/>
      <c r="I7" s="459"/>
      <c r="J7" s="459"/>
      <c r="K7" s="460"/>
      <c r="L7" s="313"/>
      <c r="M7" s="362" t="s">
        <v>303</v>
      </c>
      <c r="N7" s="285"/>
    </row>
    <row r="8" spans="1:14" ht="15.75">
      <c r="A8" s="314"/>
      <c r="B8" s="459"/>
      <c r="C8" s="459"/>
      <c r="D8" s="459"/>
      <c r="E8" s="459"/>
      <c r="F8" s="459"/>
      <c r="G8" s="459"/>
      <c r="H8" s="459"/>
      <c r="I8" s="459"/>
      <c r="J8" s="459"/>
      <c r="K8" s="460"/>
      <c r="L8" s="313"/>
      <c r="M8" s="321" t="s">
        <v>302</v>
      </c>
      <c r="N8" s="285"/>
    </row>
    <row r="9" spans="1:15" ht="15.75">
      <c r="A9" s="315" t="s">
        <v>207</v>
      </c>
      <c r="B9" s="317" t="s">
        <v>209</v>
      </c>
      <c r="C9" s="317"/>
      <c r="D9" s="317"/>
      <c r="E9" s="317"/>
      <c r="F9" s="317"/>
      <c r="G9" s="317"/>
      <c r="H9" s="317"/>
      <c r="I9" s="317"/>
      <c r="J9" s="317"/>
      <c r="K9" s="318"/>
      <c r="L9" s="271"/>
      <c r="M9" s="319" t="s">
        <v>301</v>
      </c>
      <c r="N9" s="285"/>
      <c r="O9" s="312"/>
    </row>
    <row r="10" spans="1:15" ht="15.75">
      <c r="A10" s="268"/>
      <c r="B10" s="270" t="s">
        <v>188</v>
      </c>
      <c r="C10" s="271"/>
      <c r="D10" s="271"/>
      <c r="E10" s="271"/>
      <c r="F10" s="271"/>
      <c r="G10" s="271"/>
      <c r="H10" s="271"/>
      <c r="I10" s="271"/>
      <c r="J10" s="271"/>
      <c r="L10" s="313"/>
      <c r="M10" s="271"/>
      <c r="N10" s="313"/>
      <c r="O10" s="312"/>
    </row>
    <row r="11" spans="1:16" ht="15.75">
      <c r="A11" s="325" t="s">
        <v>1</v>
      </c>
      <c r="B11" s="322" t="s">
        <v>329</v>
      </c>
      <c r="C11" s="268"/>
      <c r="D11" s="272"/>
      <c r="E11" s="272"/>
      <c r="F11" s="272"/>
      <c r="G11" s="272"/>
      <c r="H11" s="268"/>
      <c r="I11" s="268"/>
      <c r="J11" s="268"/>
      <c r="K11" s="269"/>
      <c r="L11" s="268"/>
      <c r="M11" s="273">
        <f>IF(+'Data Entry Page'!J22&lt;&gt;"",+'Data Entry Page'!J22,"")</f>
      </c>
      <c r="N11" s="268"/>
      <c r="P11" s="316" t="s">
        <v>51</v>
      </c>
    </row>
    <row r="12" spans="1:14" ht="4.5" customHeight="1">
      <c r="A12" s="274"/>
      <c r="B12" s="323"/>
      <c r="C12" s="276"/>
      <c r="D12" s="276"/>
      <c r="E12" s="276"/>
      <c r="F12" s="276"/>
      <c r="G12" s="276"/>
      <c r="H12" s="268"/>
      <c r="I12" s="268"/>
      <c r="J12" s="268"/>
      <c r="K12" s="269"/>
      <c r="L12" s="277"/>
      <c r="M12" s="278"/>
      <c r="N12" s="268"/>
    </row>
    <row r="13" spans="1:14" ht="15.75">
      <c r="A13" s="325" t="s">
        <v>3</v>
      </c>
      <c r="B13" s="322" t="s">
        <v>210</v>
      </c>
      <c r="C13" s="268"/>
      <c r="D13" s="272"/>
      <c r="E13" s="272"/>
      <c r="F13" s="272"/>
      <c r="G13" s="272"/>
      <c r="H13" s="268"/>
      <c r="I13" s="268"/>
      <c r="J13" s="268"/>
      <c r="K13" s="268"/>
      <c r="L13" s="268"/>
      <c r="M13" s="273">
        <f>IF(+M46&lt;&gt;"",+M46,"")</f>
      </c>
      <c r="N13" s="268"/>
    </row>
    <row r="14" spans="1:14" ht="4.5" customHeight="1">
      <c r="A14" s="274"/>
      <c r="B14" s="323"/>
      <c r="C14" s="276"/>
      <c r="D14" s="276"/>
      <c r="E14" s="276"/>
      <c r="F14" s="276"/>
      <c r="G14" s="276"/>
      <c r="H14" s="268"/>
      <c r="I14" s="268"/>
      <c r="J14" s="268"/>
      <c r="K14" s="269"/>
      <c r="L14" s="277"/>
      <c r="M14" s="278"/>
      <c r="N14" s="268"/>
    </row>
    <row r="15" spans="1:14" ht="15.75">
      <c r="A15" s="274" t="s">
        <v>143</v>
      </c>
      <c r="B15" s="324" t="s">
        <v>211</v>
      </c>
      <c r="C15" s="279"/>
      <c r="D15" s="268"/>
      <c r="E15" s="279"/>
      <c r="F15" s="279"/>
      <c r="G15" s="279"/>
      <c r="H15" s="268"/>
      <c r="I15" s="268"/>
      <c r="J15" s="268"/>
      <c r="K15" s="268"/>
      <c r="L15" s="268"/>
      <c r="M15" s="273">
        <f>IF(AND('Data Entry Page'!$E$44="Yes",'Data Entry Page'!$J$48&lt;1),+M72,"")</f>
      </c>
      <c r="N15" s="268"/>
    </row>
    <row r="16" spans="1:14" ht="4.5" customHeight="1">
      <c r="A16" s="274"/>
      <c r="B16" s="323"/>
      <c r="C16" s="276"/>
      <c r="D16" s="276"/>
      <c r="E16" s="276"/>
      <c r="F16" s="276"/>
      <c r="G16" s="276"/>
      <c r="H16" s="268"/>
      <c r="I16" s="268"/>
      <c r="J16" s="268"/>
      <c r="K16" s="269"/>
      <c r="L16" s="277"/>
      <c r="M16" s="278"/>
      <c r="N16" s="268"/>
    </row>
    <row r="17" spans="1:14" ht="15.75">
      <c r="A17" s="274" t="s">
        <v>4</v>
      </c>
      <c r="B17" s="280" t="s">
        <v>227</v>
      </c>
      <c r="C17" s="268"/>
      <c r="D17" s="268"/>
      <c r="E17" s="268"/>
      <c r="F17" s="268"/>
      <c r="G17" s="268"/>
      <c r="H17" s="268"/>
      <c r="I17" s="268"/>
      <c r="J17" s="268"/>
      <c r="K17" s="268"/>
      <c r="L17" s="268"/>
      <c r="M17" s="273">
        <f>IF(AND('Data Entry Page'!$E$44="Yes",'Data Entry Page'!$J$48&lt;1),'Informational Data'!M15,IF('Informational Data'!M13&lt;&gt;"",'Informational Data'!M13,""))</f>
      </c>
      <c r="N17" s="268"/>
    </row>
    <row r="18" spans="1:14" ht="4.5" customHeight="1">
      <c r="A18" s="274"/>
      <c r="B18" s="323"/>
      <c r="C18" s="276"/>
      <c r="D18" s="276"/>
      <c r="E18" s="276"/>
      <c r="F18" s="276"/>
      <c r="G18" s="276"/>
      <c r="H18" s="268"/>
      <c r="I18" s="268"/>
      <c r="J18" s="268"/>
      <c r="K18" s="269"/>
      <c r="L18" s="277"/>
      <c r="M18" s="278"/>
      <c r="N18" s="268"/>
    </row>
    <row r="19" spans="1:14" ht="15.75">
      <c r="A19" s="274" t="s">
        <v>5</v>
      </c>
      <c r="B19" s="280" t="s">
        <v>212</v>
      </c>
      <c r="C19" s="268"/>
      <c r="D19" s="268"/>
      <c r="E19" s="268"/>
      <c r="F19" s="281"/>
      <c r="G19" s="282"/>
      <c r="H19" s="268"/>
      <c r="I19" s="268"/>
      <c r="J19" s="268"/>
      <c r="K19" s="268"/>
      <c r="L19" s="268"/>
      <c r="M19" s="273">
        <f>IF(OR('Data Entry Page'!$E$44&lt;&gt;"Yes",'Data Entry Page'!$J$48&gt;1),IF('Data Entry Page'!$J$24&lt;&gt;"",'Data Entry Page'!$J$24,""),'Informational Data'!M15)</f>
      </c>
      <c r="N19" s="268"/>
    </row>
    <row r="20" spans="1:14" ht="4.5" customHeight="1">
      <c r="A20" s="274"/>
      <c r="B20" s="323"/>
      <c r="C20" s="276"/>
      <c r="D20" s="276"/>
      <c r="E20" s="276"/>
      <c r="F20" s="276"/>
      <c r="G20" s="276"/>
      <c r="H20" s="268"/>
      <c r="I20" s="268"/>
      <c r="J20" s="268"/>
      <c r="K20" s="269"/>
      <c r="L20" s="277"/>
      <c r="M20" s="278"/>
      <c r="N20" s="268"/>
    </row>
    <row r="21" spans="1:14" ht="16.5" thickBot="1">
      <c r="A21" s="274" t="s">
        <v>6</v>
      </c>
      <c r="B21" s="280" t="s">
        <v>213</v>
      </c>
      <c r="C21" s="268"/>
      <c r="D21" s="268"/>
      <c r="E21" s="268"/>
      <c r="F21" s="268"/>
      <c r="G21" s="268"/>
      <c r="H21" s="268"/>
      <c r="I21" s="268"/>
      <c r="J21" s="268"/>
      <c r="K21" s="268"/>
      <c r="L21" s="268"/>
      <c r="M21" s="326">
        <f>IF('Data Entry Page'!$E$69&gt;0,IF('Informational Data'!M17&lt;'Informational Data'!M19,'Informational Data'!M17,'Informational Data'!M19),"")</f>
      </c>
      <c r="N21" s="268"/>
    </row>
    <row r="22" spans="1:14" ht="3" customHeight="1" thickTop="1">
      <c r="A22" s="274"/>
      <c r="B22" s="275"/>
      <c r="C22" s="276"/>
      <c r="D22" s="276"/>
      <c r="E22" s="276"/>
      <c r="F22" s="276"/>
      <c r="G22" s="276"/>
      <c r="H22" s="268"/>
      <c r="I22" s="268"/>
      <c r="J22" s="268"/>
      <c r="K22" s="269"/>
      <c r="L22" s="277"/>
      <c r="M22" s="278"/>
      <c r="N22" s="268"/>
    </row>
    <row r="23" spans="1:14" ht="13.5" customHeight="1">
      <c r="A23" s="268"/>
      <c r="B23" s="268"/>
      <c r="C23" s="283"/>
      <c r="D23" s="268"/>
      <c r="E23" s="268"/>
      <c r="F23" s="268"/>
      <c r="G23" s="268"/>
      <c r="H23" s="268"/>
      <c r="I23" s="268"/>
      <c r="J23" s="268"/>
      <c r="K23" s="268"/>
      <c r="L23" s="268"/>
      <c r="M23" s="268"/>
      <c r="N23" s="268"/>
    </row>
    <row r="24" spans="1:14" ht="15.75">
      <c r="A24" s="268"/>
      <c r="B24" s="270" t="s">
        <v>318</v>
      </c>
      <c r="C24" s="268"/>
      <c r="D24" s="268"/>
      <c r="E24" s="268"/>
      <c r="F24" s="268"/>
      <c r="G24" s="268"/>
      <c r="H24" s="268"/>
      <c r="I24" s="268"/>
      <c r="J24" s="268"/>
      <c r="K24" s="269"/>
      <c r="L24" s="268"/>
      <c r="M24" s="268"/>
      <c r="N24" s="268"/>
    </row>
    <row r="25" spans="1:14" ht="15.75">
      <c r="A25" s="284" t="s">
        <v>21</v>
      </c>
      <c r="B25" s="327" t="s">
        <v>214</v>
      </c>
      <c r="C25" s="285"/>
      <c r="D25" s="285"/>
      <c r="E25" s="285"/>
      <c r="F25" s="285"/>
      <c r="G25" s="285"/>
      <c r="H25" s="268"/>
      <c r="I25" s="268"/>
      <c r="J25" s="268"/>
      <c r="K25" s="286"/>
      <c r="L25" s="268"/>
      <c r="M25" s="287">
        <f>IF(OR('Form A'!N29&lt;&gt;"",'Form A'!N50&lt;&gt;""),IF('Form A'!N50=0,0,ROUND(+('Form A'!N29-'Form A'!N50)/'Form A'!N50,6)),"")</f>
      </c>
      <c r="N25" s="268"/>
    </row>
    <row r="26" spans="1:14" ht="4.5" customHeight="1">
      <c r="A26" s="274"/>
      <c r="B26" s="275"/>
      <c r="C26" s="276"/>
      <c r="D26" s="276"/>
      <c r="E26" s="276"/>
      <c r="F26" s="276"/>
      <c r="G26" s="276"/>
      <c r="H26" s="268"/>
      <c r="I26" s="268"/>
      <c r="J26" s="268"/>
      <c r="K26" s="269"/>
      <c r="L26" s="277"/>
      <c r="M26" s="278"/>
      <c r="N26" s="268"/>
    </row>
    <row r="27" spans="1:14" ht="15.75">
      <c r="A27" s="284" t="s">
        <v>22</v>
      </c>
      <c r="B27" s="328" t="s">
        <v>215</v>
      </c>
      <c r="C27" s="271"/>
      <c r="D27" s="271"/>
      <c r="E27" s="271"/>
      <c r="F27" s="271"/>
      <c r="G27" s="271"/>
      <c r="H27" s="271"/>
      <c r="I27" s="271"/>
      <c r="J27" s="268"/>
      <c r="K27" s="282"/>
      <c r="L27" s="268"/>
      <c r="M27" s="288">
        <v>0.008</v>
      </c>
      <c r="N27" s="268"/>
    </row>
    <row r="28" spans="1:14" ht="4.5" customHeight="1">
      <c r="A28" s="274"/>
      <c r="B28" s="275"/>
      <c r="C28" s="276"/>
      <c r="D28" s="276"/>
      <c r="E28" s="276"/>
      <c r="F28" s="276"/>
      <c r="G28" s="276"/>
      <c r="H28" s="268"/>
      <c r="I28" s="268"/>
      <c r="J28" s="268"/>
      <c r="K28" s="269"/>
      <c r="L28" s="277"/>
      <c r="M28" s="278"/>
      <c r="N28" s="268"/>
    </row>
    <row r="29" spans="1:14" ht="15.75">
      <c r="A29" s="284" t="s">
        <v>23</v>
      </c>
      <c r="B29" s="329" t="s">
        <v>216</v>
      </c>
      <c r="C29" s="282"/>
      <c r="D29" s="282"/>
      <c r="E29" s="282"/>
      <c r="F29" s="290"/>
      <c r="G29" s="291"/>
      <c r="H29" s="292"/>
      <c r="I29" s="291"/>
      <c r="J29" s="268"/>
      <c r="K29" s="282"/>
      <c r="L29" s="268"/>
      <c r="M29" s="293">
        <f>IF(+'Form A'!N50&gt;0,+'Form A'!N50,0)</f>
      </c>
      <c r="N29" s="268"/>
    </row>
    <row r="30" spans="1:14" ht="4.5" customHeight="1">
      <c r="A30" s="274"/>
      <c r="B30" s="275"/>
      <c r="C30" s="276"/>
      <c r="D30" s="276"/>
      <c r="E30" s="276"/>
      <c r="F30" s="276"/>
      <c r="G30" s="276"/>
      <c r="H30" s="268"/>
      <c r="I30" s="268"/>
      <c r="J30" s="268"/>
      <c r="K30" s="269"/>
      <c r="L30" s="277"/>
      <c r="M30" s="278"/>
      <c r="N30" s="268"/>
    </row>
    <row r="31" spans="1:14" ht="15.75">
      <c r="A31" s="284" t="s">
        <v>24</v>
      </c>
      <c r="B31" s="330" t="s">
        <v>299</v>
      </c>
      <c r="C31" s="289"/>
      <c r="D31" s="282"/>
      <c r="E31" s="282"/>
      <c r="F31" s="290"/>
      <c r="G31" s="294"/>
      <c r="H31" s="282"/>
      <c r="I31" s="282"/>
      <c r="J31" s="268"/>
      <c r="K31" s="282"/>
      <c r="L31" s="268"/>
      <c r="M31" s="295">
        <f>+M11</f>
      </c>
      <c r="N31" s="268"/>
    </row>
    <row r="32" spans="1:14" ht="4.5" customHeight="1">
      <c r="A32" s="274"/>
      <c r="B32" s="275"/>
      <c r="C32" s="276"/>
      <c r="D32" s="276"/>
      <c r="E32" s="276"/>
      <c r="F32" s="276"/>
      <c r="G32" s="276"/>
      <c r="H32" s="268"/>
      <c r="I32" s="268"/>
      <c r="J32" s="268"/>
      <c r="K32" s="269"/>
      <c r="L32" s="277"/>
      <c r="M32" s="278"/>
      <c r="N32" s="268"/>
    </row>
    <row r="33" spans="1:14" ht="15.75">
      <c r="A33" s="284" t="s">
        <v>25</v>
      </c>
      <c r="B33" s="328" t="s">
        <v>217</v>
      </c>
      <c r="C33" s="271"/>
      <c r="D33" s="271"/>
      <c r="E33" s="271"/>
      <c r="F33" s="271"/>
      <c r="G33" s="271"/>
      <c r="H33" s="271"/>
      <c r="I33" s="271"/>
      <c r="J33" s="268"/>
      <c r="K33" s="282"/>
      <c r="L33" s="268"/>
      <c r="M33" s="293">
        <f>IF(OR(M29&lt;&gt;"",M31&lt;&gt;""),ROUND(+M29*M31/100,0),"")</f>
      </c>
      <c r="N33" s="268"/>
    </row>
    <row r="34" spans="1:14" ht="4.5" customHeight="1">
      <c r="A34" s="274"/>
      <c r="B34" s="275"/>
      <c r="C34" s="276"/>
      <c r="D34" s="276"/>
      <c r="E34" s="276"/>
      <c r="F34" s="276"/>
      <c r="G34" s="276"/>
      <c r="H34" s="268"/>
      <c r="I34" s="268"/>
      <c r="J34" s="268"/>
      <c r="K34" s="269"/>
      <c r="L34" s="277"/>
      <c r="M34" s="278"/>
      <c r="N34" s="268"/>
    </row>
    <row r="35" spans="1:14" ht="15.75">
      <c r="A35" s="284" t="s">
        <v>26</v>
      </c>
      <c r="B35" s="329" t="s">
        <v>34</v>
      </c>
      <c r="C35" s="282"/>
      <c r="D35" s="282"/>
      <c r="E35" s="282"/>
      <c r="F35" s="290"/>
      <c r="G35" s="291"/>
      <c r="H35" s="292"/>
      <c r="I35" s="292"/>
      <c r="J35" s="268"/>
      <c r="K35" s="282"/>
      <c r="L35" s="268"/>
      <c r="M35" s="282"/>
      <c r="N35" s="268"/>
    </row>
    <row r="36" spans="1:14" ht="15.75">
      <c r="A36" s="296"/>
      <c r="B36" s="463" t="s">
        <v>97</v>
      </c>
      <c r="C36" s="464"/>
      <c r="D36" s="464"/>
      <c r="E36" s="464"/>
      <c r="F36" s="464"/>
      <c r="G36" s="464"/>
      <c r="H36" s="464"/>
      <c r="I36" s="464"/>
      <c r="J36" s="465"/>
      <c r="K36" s="465"/>
      <c r="L36" s="268"/>
      <c r="M36" s="282"/>
      <c r="N36" s="268"/>
    </row>
    <row r="37" spans="1:14" ht="15.75">
      <c r="A37" s="284"/>
      <c r="B37" s="468" t="s">
        <v>96</v>
      </c>
      <c r="C37" s="464"/>
      <c r="D37" s="464"/>
      <c r="E37" s="464"/>
      <c r="F37" s="464"/>
      <c r="G37" s="464"/>
      <c r="H37" s="464"/>
      <c r="I37" s="464"/>
      <c r="J37" s="465"/>
      <c r="K37" s="465"/>
      <c r="L37" s="268"/>
      <c r="M37" s="297">
        <f>IF(M25&lt;&gt;"",IF(M25&lt;0,0,IF(AND(M25&gt;0.05,M27&gt;0.05),0.05,IF(M25&lt;M27,M25,M27))),"")</f>
      </c>
      <c r="N37" s="268"/>
    </row>
    <row r="38" spans="1:14" ht="4.5" customHeight="1">
      <c r="A38" s="274"/>
      <c r="B38" s="275"/>
      <c r="C38" s="276"/>
      <c r="D38" s="276"/>
      <c r="E38" s="276"/>
      <c r="F38" s="276"/>
      <c r="G38" s="276"/>
      <c r="H38" s="268"/>
      <c r="I38" s="268"/>
      <c r="J38" s="268"/>
      <c r="K38" s="269"/>
      <c r="L38" s="277"/>
      <c r="M38" s="278"/>
      <c r="N38" s="268"/>
    </row>
    <row r="39" spans="1:14" ht="15.75">
      <c r="A39" s="284" t="s">
        <v>27</v>
      </c>
      <c r="B39" s="328" t="s">
        <v>218</v>
      </c>
      <c r="C39" s="331"/>
      <c r="D39" s="331"/>
      <c r="E39" s="331"/>
      <c r="F39" s="331"/>
      <c r="G39" s="331"/>
      <c r="H39" s="331"/>
      <c r="I39" s="331"/>
      <c r="J39" s="283"/>
      <c r="K39" s="308"/>
      <c r="L39" s="268"/>
      <c r="M39" s="298">
        <f>IF(OR(M33&lt;&gt;"",M37&lt;&gt;""),ROUND(M33*M37,0),"")</f>
      </c>
      <c r="N39" s="268"/>
    </row>
    <row r="40" spans="1:14" ht="4.5" customHeight="1">
      <c r="A40" s="274"/>
      <c r="B40" s="275"/>
      <c r="C40" s="275"/>
      <c r="D40" s="275"/>
      <c r="E40" s="275"/>
      <c r="F40" s="275"/>
      <c r="G40" s="275"/>
      <c r="H40" s="283"/>
      <c r="I40" s="283"/>
      <c r="J40" s="283"/>
      <c r="K40" s="332"/>
      <c r="L40" s="277"/>
      <c r="M40" s="278"/>
      <c r="N40" s="268"/>
    </row>
    <row r="41" spans="1:14" ht="15.75">
      <c r="A41" s="284" t="s">
        <v>28</v>
      </c>
      <c r="B41" s="329" t="s">
        <v>219</v>
      </c>
      <c r="C41" s="308"/>
      <c r="D41" s="308"/>
      <c r="E41" s="308"/>
      <c r="F41" s="333"/>
      <c r="G41" s="334"/>
      <c r="H41" s="335"/>
      <c r="I41" s="335"/>
      <c r="J41" s="283"/>
      <c r="K41" s="308"/>
      <c r="L41" s="268"/>
      <c r="M41" s="298">
        <f>IF(OR(M33&lt;&gt;"",M39&lt;&gt;""),+M33+M39,"")</f>
      </c>
      <c r="N41" s="268"/>
    </row>
    <row r="42" spans="1:14" ht="4.5" customHeight="1">
      <c r="A42" s="274"/>
      <c r="B42" s="275"/>
      <c r="C42" s="275"/>
      <c r="D42" s="275"/>
      <c r="E42" s="275"/>
      <c r="F42" s="275"/>
      <c r="G42" s="275"/>
      <c r="H42" s="283"/>
      <c r="I42" s="283"/>
      <c r="J42" s="283"/>
      <c r="K42" s="332"/>
      <c r="L42" s="277"/>
      <c r="M42" s="278"/>
      <c r="N42" s="268"/>
    </row>
    <row r="43" spans="1:14" ht="15.75">
      <c r="A43" s="284" t="s">
        <v>29</v>
      </c>
      <c r="B43" s="329" t="s">
        <v>220</v>
      </c>
      <c r="C43" s="308"/>
      <c r="D43" s="308"/>
      <c r="E43" s="308"/>
      <c r="F43" s="333"/>
      <c r="G43" s="336"/>
      <c r="H43" s="308"/>
      <c r="I43" s="308"/>
      <c r="J43" s="283"/>
      <c r="K43" s="308"/>
      <c r="L43" s="268"/>
      <c r="M43" s="293">
        <f>IF('Form A'!N29&gt;0,+'Form A'!N29,0)</f>
      </c>
      <c r="N43" s="268"/>
    </row>
    <row r="44" spans="1:14" ht="4.5" customHeight="1">
      <c r="A44" s="274"/>
      <c r="B44" s="275"/>
      <c r="C44" s="275"/>
      <c r="D44" s="275"/>
      <c r="E44" s="275"/>
      <c r="F44" s="275"/>
      <c r="G44" s="275"/>
      <c r="H44" s="283"/>
      <c r="I44" s="283"/>
      <c r="J44" s="283"/>
      <c r="K44" s="332"/>
      <c r="L44" s="277"/>
      <c r="M44" s="278"/>
      <c r="N44" s="268"/>
    </row>
    <row r="45" spans="1:14" ht="15.75">
      <c r="A45" s="284" t="s">
        <v>98</v>
      </c>
      <c r="B45" s="466" t="s">
        <v>221</v>
      </c>
      <c r="C45" s="467"/>
      <c r="D45" s="467"/>
      <c r="E45" s="467"/>
      <c r="F45" s="467"/>
      <c r="G45" s="467"/>
      <c r="H45" s="467"/>
      <c r="I45" s="467"/>
      <c r="J45" s="467"/>
      <c r="K45" s="467"/>
      <c r="L45" s="268"/>
      <c r="M45" s="282"/>
      <c r="N45" s="268"/>
    </row>
    <row r="46" spans="1:14" ht="15.75">
      <c r="A46" s="284"/>
      <c r="B46" s="467"/>
      <c r="C46" s="467"/>
      <c r="D46" s="467"/>
      <c r="E46" s="467"/>
      <c r="F46" s="467"/>
      <c r="G46" s="467"/>
      <c r="H46" s="467"/>
      <c r="I46" s="467"/>
      <c r="J46" s="467"/>
      <c r="K46" s="467"/>
      <c r="L46" s="268"/>
      <c r="M46" s="295">
        <f>IF(OR(M41&lt;&gt;"",M43&lt;&gt;""),IF(M43=0,0,ROUND(M41/M43*100,4)),"")</f>
      </c>
      <c r="N46" s="268"/>
    </row>
    <row r="47" spans="1:14" ht="3" customHeight="1">
      <c r="A47" s="284"/>
      <c r="B47" s="299"/>
      <c r="C47" s="299"/>
      <c r="D47" s="299"/>
      <c r="E47" s="299"/>
      <c r="F47" s="299"/>
      <c r="G47" s="299"/>
      <c r="H47" s="299"/>
      <c r="I47" s="299"/>
      <c r="J47" s="299"/>
      <c r="K47" s="299"/>
      <c r="L47" s="268"/>
      <c r="M47" s="300"/>
      <c r="N47" s="268"/>
    </row>
    <row r="48" spans="1:14" ht="13.5" customHeight="1">
      <c r="A48" s="296"/>
      <c r="B48" s="301"/>
      <c r="C48" s="302"/>
      <c r="D48" s="302"/>
      <c r="E48" s="302"/>
      <c r="F48" s="290"/>
      <c r="G48" s="294"/>
      <c r="H48" s="282"/>
      <c r="I48" s="282"/>
      <c r="J48" s="268"/>
      <c r="K48" s="282"/>
      <c r="L48" s="268"/>
      <c r="M48" s="282"/>
      <c r="N48" s="268"/>
    </row>
    <row r="49" spans="1:14" ht="15.75">
      <c r="A49" s="296"/>
      <c r="B49" s="270" t="s">
        <v>319</v>
      </c>
      <c r="C49" s="302"/>
      <c r="D49" s="302"/>
      <c r="E49" s="302"/>
      <c r="F49" s="290"/>
      <c r="G49" s="291"/>
      <c r="H49" s="292"/>
      <c r="I49" s="291"/>
      <c r="J49" s="268"/>
      <c r="K49" s="282"/>
      <c r="L49" s="268"/>
      <c r="M49" s="268"/>
      <c r="N49" s="268"/>
    </row>
    <row r="50" spans="1:14" ht="15.75">
      <c r="A50" s="303" t="s">
        <v>18</v>
      </c>
      <c r="B50" s="329" t="s">
        <v>189</v>
      </c>
      <c r="C50" s="282"/>
      <c r="D50" s="282"/>
      <c r="E50" s="282"/>
      <c r="F50" s="282"/>
      <c r="G50" s="282"/>
      <c r="H50" s="282"/>
      <c r="I50" s="282"/>
      <c r="J50" s="282"/>
      <c r="K50" s="282"/>
      <c r="L50" s="268"/>
      <c r="M50" s="268"/>
      <c r="N50" s="268"/>
    </row>
    <row r="51" spans="1:14" ht="15.75">
      <c r="A51" s="284"/>
      <c r="B51" s="308" t="s">
        <v>190</v>
      </c>
      <c r="C51" s="282"/>
      <c r="D51" s="282"/>
      <c r="E51" s="282"/>
      <c r="F51" s="282"/>
      <c r="G51" s="282"/>
      <c r="H51" s="282"/>
      <c r="I51" s="282"/>
      <c r="J51" s="282"/>
      <c r="K51" s="269"/>
      <c r="L51" s="268"/>
      <c r="M51" s="304">
        <f>IF('Data Entry Page'!$E$42&lt;&gt;"",IF(OR('Data Entry Page'!$E$44="No",'Data Entry Page'!$J$48&gt;0),0,+M11),"")</f>
      </c>
      <c r="N51" s="268"/>
    </row>
    <row r="52" spans="1:14" ht="4.5" customHeight="1">
      <c r="A52" s="274"/>
      <c r="B52" s="275"/>
      <c r="C52" s="276"/>
      <c r="D52" s="276"/>
      <c r="E52" s="276"/>
      <c r="F52" s="276"/>
      <c r="G52" s="276"/>
      <c r="H52" s="268"/>
      <c r="I52" s="268"/>
      <c r="J52" s="268"/>
      <c r="K52" s="269"/>
      <c r="L52" s="277"/>
      <c r="M52" s="278"/>
      <c r="N52" s="268"/>
    </row>
    <row r="53" spans="1:14" ht="15.75">
      <c r="A53" s="303" t="s">
        <v>19</v>
      </c>
      <c r="B53" s="329" t="s">
        <v>191</v>
      </c>
      <c r="C53" s="282"/>
      <c r="D53" s="282"/>
      <c r="E53" s="282"/>
      <c r="F53" s="282"/>
      <c r="G53" s="282"/>
      <c r="H53" s="282"/>
      <c r="I53" s="282"/>
      <c r="J53" s="282"/>
      <c r="K53" s="269"/>
      <c r="L53" s="268"/>
      <c r="M53" s="282"/>
      <c r="N53" s="268"/>
    </row>
    <row r="54" spans="1:14" ht="15.75">
      <c r="A54" s="284"/>
      <c r="B54" s="308" t="s">
        <v>192</v>
      </c>
      <c r="C54" s="282"/>
      <c r="D54" s="282"/>
      <c r="E54" s="282"/>
      <c r="F54" s="282"/>
      <c r="G54" s="282"/>
      <c r="H54" s="282"/>
      <c r="I54" s="282"/>
      <c r="J54" s="282"/>
      <c r="K54" s="269"/>
      <c r="L54" s="268"/>
      <c r="M54" s="304">
        <f>IF('Form B'!I30&lt;&gt;"",+'Form B'!I30+M51,IF('Form B'!I33&lt;&gt;"",+'Form B'!I33,""))</f>
      </c>
      <c r="N54" s="268"/>
    </row>
    <row r="55" spans="1:14" ht="4.5" customHeight="1">
      <c r="A55" s="274"/>
      <c r="B55" s="275"/>
      <c r="C55" s="276"/>
      <c r="D55" s="276"/>
      <c r="E55" s="276"/>
      <c r="F55" s="276"/>
      <c r="G55" s="276"/>
      <c r="H55" s="268"/>
      <c r="I55" s="268"/>
      <c r="J55" s="268"/>
      <c r="K55" s="269"/>
      <c r="L55" s="277"/>
      <c r="M55" s="278"/>
      <c r="N55" s="268"/>
    </row>
    <row r="56" spans="1:14" ht="15.75">
      <c r="A56" s="303" t="s">
        <v>20</v>
      </c>
      <c r="B56" s="329" t="s">
        <v>216</v>
      </c>
      <c r="C56" s="282"/>
      <c r="D56" s="282"/>
      <c r="E56" s="282"/>
      <c r="F56" s="282"/>
      <c r="G56" s="282"/>
      <c r="H56" s="282"/>
      <c r="I56" s="282"/>
      <c r="J56" s="282"/>
      <c r="K56" s="269"/>
      <c r="L56" s="268"/>
      <c r="M56" s="293">
        <f>IF('Data Entry Page'!$E$42&lt;&gt;"",+'Form A'!N50,"")</f>
      </c>
      <c r="N56" s="268"/>
    </row>
    <row r="57" spans="1:14" ht="4.5" customHeight="1">
      <c r="A57" s="274"/>
      <c r="B57" s="275"/>
      <c r="C57" s="276"/>
      <c r="D57" s="276"/>
      <c r="E57" s="276"/>
      <c r="F57" s="276"/>
      <c r="G57" s="276"/>
      <c r="H57" s="268"/>
      <c r="I57" s="268"/>
      <c r="J57" s="268"/>
      <c r="K57" s="269"/>
      <c r="L57" s="277"/>
      <c r="M57" s="278"/>
      <c r="N57" s="268"/>
    </row>
    <row r="58" spans="1:14" ht="15.75">
      <c r="A58" s="303" t="s">
        <v>21</v>
      </c>
      <c r="B58" s="328" t="s">
        <v>222</v>
      </c>
      <c r="C58" s="286"/>
      <c r="D58" s="286"/>
      <c r="E58" s="286"/>
      <c r="F58" s="286"/>
      <c r="G58" s="286"/>
      <c r="H58" s="286"/>
      <c r="I58" s="282"/>
      <c r="J58" s="282"/>
      <c r="K58" s="269"/>
      <c r="L58" s="268"/>
      <c r="M58" s="293">
        <f>IF(OR(M54&lt;&gt;"",M56&lt;&gt;""),ROUND(M54*M56/100,0),"")</f>
      </c>
      <c r="N58" s="268"/>
    </row>
    <row r="59" spans="1:14" ht="4.5" customHeight="1">
      <c r="A59" s="274"/>
      <c r="B59" s="275"/>
      <c r="C59" s="276"/>
      <c r="D59" s="276"/>
      <c r="E59" s="276"/>
      <c r="F59" s="276"/>
      <c r="G59" s="276"/>
      <c r="H59" s="268"/>
      <c r="I59" s="268"/>
      <c r="J59" s="268"/>
      <c r="K59" s="269"/>
      <c r="L59" s="277"/>
      <c r="M59" s="278"/>
      <c r="N59" s="268"/>
    </row>
    <row r="60" spans="1:14" ht="15.75">
      <c r="A60" s="303" t="s">
        <v>22</v>
      </c>
      <c r="B60" s="308" t="s">
        <v>223</v>
      </c>
      <c r="C60" s="282"/>
      <c r="D60" s="282"/>
      <c r="E60" s="282"/>
      <c r="F60" s="282"/>
      <c r="G60" s="282"/>
      <c r="H60" s="282"/>
      <c r="I60" s="282"/>
      <c r="J60" s="282"/>
      <c r="K60" s="269"/>
      <c r="L60" s="268"/>
      <c r="M60" s="310">
        <f>IF(+'Form A'!N74&lt;&gt;"",+'Form A'!N74,"")</f>
        <v>0.008</v>
      </c>
      <c r="N60" s="268"/>
    </row>
    <row r="61" spans="1:14" ht="4.5" customHeight="1">
      <c r="A61" s="274"/>
      <c r="B61" s="275"/>
      <c r="C61" s="276"/>
      <c r="D61" s="276"/>
      <c r="E61" s="276"/>
      <c r="F61" s="276"/>
      <c r="G61" s="276"/>
      <c r="H61" s="268"/>
      <c r="I61" s="268"/>
      <c r="J61" s="268"/>
      <c r="K61" s="269"/>
      <c r="L61" s="277"/>
      <c r="M61" s="278"/>
      <c r="N61" s="268"/>
    </row>
    <row r="62" spans="1:14" ht="15.75">
      <c r="A62" s="303" t="s">
        <v>23</v>
      </c>
      <c r="B62" s="329" t="s">
        <v>224</v>
      </c>
      <c r="C62" s="282"/>
      <c r="D62" s="282"/>
      <c r="E62" s="282"/>
      <c r="F62" s="282"/>
      <c r="G62" s="282"/>
      <c r="H62" s="282"/>
      <c r="I62" s="282"/>
      <c r="J62" s="282"/>
      <c r="K62" s="269"/>
      <c r="L62" s="268"/>
      <c r="M62" s="305">
        <f>IF(AND(M58&lt;&gt;"",M60&lt;&gt;""),ROUND(M58*M60,0),"")</f>
      </c>
      <c r="N62" s="268"/>
    </row>
    <row r="63" spans="1:14" ht="4.5" customHeight="1">
      <c r="A63" s="274"/>
      <c r="B63" s="275"/>
      <c r="C63" s="276"/>
      <c r="D63" s="276"/>
      <c r="E63" s="276"/>
      <c r="F63" s="276"/>
      <c r="G63" s="276"/>
      <c r="H63" s="268"/>
      <c r="I63" s="268"/>
      <c r="J63" s="268"/>
      <c r="K63" s="269"/>
      <c r="L63" s="277"/>
      <c r="M63" s="278"/>
      <c r="N63" s="268"/>
    </row>
    <row r="64" spans="1:14" ht="15.75">
      <c r="A64" s="303" t="s">
        <v>24</v>
      </c>
      <c r="B64" s="329" t="s">
        <v>193</v>
      </c>
      <c r="C64" s="282"/>
      <c r="D64" s="282"/>
      <c r="E64" s="282"/>
      <c r="F64" s="282"/>
      <c r="G64" s="282"/>
      <c r="H64" s="282"/>
      <c r="I64" s="282"/>
      <c r="J64" s="282"/>
      <c r="K64" s="269"/>
      <c r="L64" s="268"/>
      <c r="M64" s="282"/>
      <c r="N64" s="268"/>
    </row>
    <row r="65" spans="1:14" ht="15.75">
      <c r="A65" s="303"/>
      <c r="B65" s="307" t="s">
        <v>194</v>
      </c>
      <c r="C65" s="282"/>
      <c r="D65" s="282"/>
      <c r="E65" s="282"/>
      <c r="F65" s="282"/>
      <c r="G65" s="282"/>
      <c r="H65" s="282"/>
      <c r="I65" s="282"/>
      <c r="J65" s="282"/>
      <c r="K65" s="269"/>
      <c r="L65" s="268"/>
      <c r="M65" s="293">
        <f>IF(OR(M58&lt;&gt;"",M62&lt;&gt;""),+M58+M62,"")</f>
      </c>
      <c r="N65" s="268"/>
    </row>
    <row r="66" spans="1:14" ht="4.5" customHeight="1">
      <c r="A66" s="274"/>
      <c r="B66" s="275"/>
      <c r="C66" s="276"/>
      <c r="D66" s="276"/>
      <c r="E66" s="276"/>
      <c r="F66" s="276"/>
      <c r="G66" s="276"/>
      <c r="H66" s="268"/>
      <c r="I66" s="268"/>
      <c r="J66" s="268"/>
      <c r="K66" s="269"/>
      <c r="L66" s="277"/>
      <c r="M66" s="278"/>
      <c r="N66" s="268"/>
    </row>
    <row r="67" spans="1:14" ht="15.75">
      <c r="A67" s="303" t="s">
        <v>25</v>
      </c>
      <c r="B67" s="329" t="s">
        <v>220</v>
      </c>
      <c r="C67" s="282"/>
      <c r="D67" s="282"/>
      <c r="E67" s="282"/>
      <c r="F67" s="282"/>
      <c r="G67" s="290"/>
      <c r="H67" s="294"/>
      <c r="I67" s="282"/>
      <c r="J67" s="282"/>
      <c r="K67" s="269"/>
      <c r="L67" s="268"/>
      <c r="M67" s="293">
        <f>IF('Data Entry Page'!E42&lt;&gt;"",+'Form A'!N29,"")</f>
      </c>
      <c r="N67" s="268"/>
    </row>
    <row r="68" spans="1:14" ht="4.5" customHeight="1">
      <c r="A68" s="274"/>
      <c r="B68" s="275"/>
      <c r="C68" s="276"/>
      <c r="D68" s="276"/>
      <c r="E68" s="276"/>
      <c r="F68" s="276"/>
      <c r="G68" s="276"/>
      <c r="H68" s="268"/>
      <c r="I68" s="268"/>
      <c r="J68" s="268"/>
      <c r="K68" s="269"/>
      <c r="L68" s="277"/>
      <c r="M68" s="278"/>
      <c r="N68" s="268"/>
    </row>
    <row r="69" spans="1:14" ht="15.75">
      <c r="A69" s="303" t="s">
        <v>26</v>
      </c>
      <c r="B69" s="337" t="s">
        <v>225</v>
      </c>
      <c r="C69" s="282"/>
      <c r="D69" s="282"/>
      <c r="E69" s="282"/>
      <c r="F69" s="282"/>
      <c r="G69" s="282"/>
      <c r="H69" s="282"/>
      <c r="I69" s="282"/>
      <c r="J69" s="282"/>
      <c r="K69" s="269"/>
      <c r="L69" s="268"/>
      <c r="M69" s="304">
        <f>IF(M67&lt;&gt;"",IF(M67&lt;&gt;0,ROUND(+M65/M67*100,4),0),"")</f>
      </c>
      <c r="N69" s="268"/>
    </row>
    <row r="70" spans="1:14" ht="4.5" customHeight="1">
      <c r="A70" s="274"/>
      <c r="B70" s="275"/>
      <c r="C70" s="276"/>
      <c r="D70" s="276"/>
      <c r="E70" s="276"/>
      <c r="F70" s="276"/>
      <c r="G70" s="276"/>
      <c r="H70" s="268"/>
      <c r="I70" s="268"/>
      <c r="J70" s="268"/>
      <c r="K70" s="269"/>
      <c r="L70" s="277"/>
      <c r="M70" s="278"/>
      <c r="N70" s="268"/>
    </row>
    <row r="71" spans="1:14" ht="15.75">
      <c r="A71" s="303" t="s">
        <v>27</v>
      </c>
      <c r="B71" s="329" t="s">
        <v>195</v>
      </c>
      <c r="C71" s="282"/>
      <c r="D71" s="282"/>
      <c r="E71" s="282"/>
      <c r="F71" s="282"/>
      <c r="G71" s="282"/>
      <c r="H71" s="282"/>
      <c r="I71" s="282"/>
      <c r="J71" s="282"/>
      <c r="K71" s="269"/>
      <c r="L71" s="268"/>
      <c r="M71" s="306"/>
      <c r="N71" s="268"/>
    </row>
    <row r="72" spans="1:14" ht="15.75">
      <c r="A72" s="303"/>
      <c r="B72" s="307" t="s">
        <v>196</v>
      </c>
      <c r="C72" s="308"/>
      <c r="D72" s="308"/>
      <c r="E72" s="308"/>
      <c r="F72" s="308"/>
      <c r="G72" s="308"/>
      <c r="H72" s="308"/>
      <c r="I72" s="308"/>
      <c r="J72" s="282"/>
      <c r="K72" s="269"/>
      <c r="L72" s="268"/>
      <c r="M72" s="304">
        <f>IF(M54&gt;M69,M54,M69)</f>
      </c>
      <c r="N72" s="268"/>
    </row>
    <row r="73" spans="1:14" ht="3" customHeight="1">
      <c r="A73" s="274"/>
      <c r="B73" s="275"/>
      <c r="C73" s="276"/>
      <c r="D73" s="276"/>
      <c r="E73" s="276"/>
      <c r="F73" s="276"/>
      <c r="G73" s="276"/>
      <c r="H73" s="268"/>
      <c r="I73" s="268"/>
      <c r="J73" s="268"/>
      <c r="K73" s="269"/>
      <c r="L73" s="277"/>
      <c r="M73" s="278"/>
      <c r="N73" s="268"/>
    </row>
    <row r="74" spans="1:14" ht="12.75" customHeight="1">
      <c r="A74" s="309"/>
      <c r="B74" s="282"/>
      <c r="C74" s="282"/>
      <c r="D74" s="282"/>
      <c r="E74" s="282"/>
      <c r="F74" s="282"/>
      <c r="G74" s="282"/>
      <c r="H74" s="282"/>
      <c r="I74" s="282"/>
      <c r="J74" s="282"/>
      <c r="K74" s="282"/>
      <c r="L74" s="268"/>
      <c r="M74" s="268"/>
      <c r="N74" s="268"/>
    </row>
  </sheetData>
  <sheetProtection password="A999" sheet="1"/>
  <mergeCells count="6">
    <mergeCell ref="A3:K6"/>
    <mergeCell ref="B7:K8"/>
    <mergeCell ref="L2:N2"/>
    <mergeCell ref="B36:K36"/>
    <mergeCell ref="B45:K46"/>
    <mergeCell ref="B37:K37"/>
  </mergeCells>
  <printOptions/>
  <pageMargins left="0" right="0" top="0" bottom="0" header="0.25" footer="0.25"/>
  <pageSetup orientation="portrait" scale="90" r:id="rId1"/>
  <headerFooter>
    <oddFooter>&amp;L&amp;"Times New Roman,Bold"&amp;11(Form Revised 07-2015)&amp;C&amp;"Times New Roman,Bold"&amp;11Informal Tax Rate Calculator File
Informational Tax Rate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Becky Webb</cp:lastModifiedBy>
  <cp:lastPrinted>2015-07-15T16:08:49Z</cp:lastPrinted>
  <dcterms:created xsi:type="dcterms:W3CDTF">2003-03-17T16:23:27Z</dcterms:created>
  <dcterms:modified xsi:type="dcterms:W3CDTF">2015-07-20T13:35:19Z</dcterms:modified>
  <cp:category/>
  <cp:version/>
  <cp:contentType/>
  <cp:contentStatus/>
</cp:coreProperties>
</file>